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mag1-my.sharepoint.com/personal/dmonge_mag_go_cr/Documents/Documents/DMONGE/1 Análisis e Información/03 Revisión de documentos/2024/"/>
    </mc:Choice>
  </mc:AlternateContent>
  <xr:revisionPtr revIDLastSave="0" documentId="8_{30DD7BD1-E75F-4653-B614-544B93E33B8E}" xr6:coauthVersionLast="47" xr6:coauthVersionMax="47" xr10:uidLastSave="{00000000-0000-0000-0000-000000000000}"/>
  <bookViews>
    <workbookView xWindow="0" yWindow="0" windowWidth="19200" windowHeight="6930" xr2:uid="{00000000-000D-0000-FFFF-FFFF00000000}"/>
  </bookViews>
  <sheets>
    <sheet name="HM_BIOSE 3.1 ESTADISTICA" sheetId="14" r:id="rId1"/>
    <sheet name="BIOSE  3.1" sheetId="1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16" l="1"/>
  <c r="O45" i="16"/>
  <c r="O39" i="16"/>
  <c r="O34" i="16"/>
  <c r="O52" i="16" l="1"/>
  <c r="I13" i="16"/>
  <c r="O21" i="16"/>
  <c r="O17" i="16"/>
  <c r="O11" i="16"/>
  <c r="O6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M39" i="16"/>
  <c r="L39" i="16"/>
  <c r="K41" i="16"/>
  <c r="K39" i="16" s="1"/>
  <c r="J41" i="16"/>
  <c r="J39" i="16" s="1"/>
  <c r="I41" i="16"/>
  <c r="I39" i="16" s="1"/>
  <c r="H41" i="16"/>
  <c r="H39" i="16" s="1"/>
  <c r="G41" i="16"/>
  <c r="G39" i="16" s="1"/>
  <c r="F41" i="16"/>
  <c r="F39" i="16" s="1"/>
  <c r="E41" i="16"/>
  <c r="E39" i="16" s="1"/>
  <c r="D41" i="16"/>
  <c r="D39" i="16" s="1"/>
  <c r="C41" i="16"/>
  <c r="C39" i="16" s="1"/>
  <c r="N34" i="16"/>
  <c r="M34" i="16"/>
  <c r="L34" i="16"/>
  <c r="K34" i="16"/>
  <c r="J34" i="16"/>
  <c r="I34" i="16"/>
  <c r="H34" i="16"/>
  <c r="G34" i="16"/>
  <c r="F34" i="16"/>
  <c r="E34" i="16"/>
  <c r="D34" i="16"/>
  <c r="C34" i="16"/>
  <c r="O24" i="16" l="1"/>
  <c r="K52" i="16"/>
  <c r="G52" i="16"/>
  <c r="M52" i="16"/>
  <c r="N39" i="16"/>
  <c r="N52" i="16" s="1"/>
  <c r="L52" i="16"/>
  <c r="C52" i="16"/>
  <c r="E52" i="16"/>
  <c r="D52" i="16"/>
  <c r="J52" i="16"/>
  <c r="F52" i="16"/>
  <c r="H52" i="16"/>
  <c r="I52" i="16"/>
  <c r="C13" i="16"/>
  <c r="D13" i="16"/>
  <c r="E13" i="16"/>
  <c r="F13" i="16"/>
  <c r="C21" i="16" l="1"/>
  <c r="D21" i="16"/>
  <c r="E21" i="16"/>
  <c r="F21" i="16"/>
  <c r="G21" i="16"/>
  <c r="H21" i="16"/>
  <c r="I21" i="16"/>
  <c r="J21" i="16"/>
  <c r="C17" i="16"/>
  <c r="D17" i="16"/>
  <c r="E17" i="16"/>
  <c r="F17" i="16"/>
  <c r="G17" i="16"/>
  <c r="H17" i="16"/>
  <c r="I17" i="16"/>
  <c r="J17" i="16"/>
  <c r="C11" i="16"/>
  <c r="D11" i="16"/>
  <c r="E11" i="16"/>
  <c r="F11" i="16"/>
  <c r="C6" i="16"/>
  <c r="D6" i="16"/>
  <c r="E6" i="16"/>
  <c r="F6" i="16"/>
  <c r="G6" i="16"/>
  <c r="H6" i="16"/>
  <c r="I6" i="16"/>
  <c r="J6" i="16"/>
  <c r="G13" i="16"/>
  <c r="G11" i="16" s="1"/>
  <c r="H13" i="16"/>
  <c r="H11" i="16" s="1"/>
  <c r="I11" i="16"/>
  <c r="J13" i="16"/>
  <c r="J11" i="16" s="1"/>
  <c r="N21" i="16"/>
  <c r="M21" i="16"/>
  <c r="L21" i="16"/>
  <c r="K21" i="16"/>
  <c r="N17" i="16"/>
  <c r="M17" i="16"/>
  <c r="L17" i="16"/>
  <c r="K17" i="16"/>
  <c r="N11" i="16"/>
  <c r="M13" i="16"/>
  <c r="M11" i="16" s="1"/>
  <c r="L13" i="16"/>
  <c r="L11" i="16" s="1"/>
  <c r="K13" i="16"/>
  <c r="K11" i="16" s="1"/>
  <c r="N6" i="16"/>
  <c r="M6" i="16"/>
  <c r="L6" i="16"/>
  <c r="K6" i="16"/>
  <c r="H24" i="16" l="1"/>
  <c r="J24" i="16"/>
  <c r="G24" i="16"/>
  <c r="I24" i="16"/>
  <c r="F24" i="16"/>
  <c r="E24" i="16"/>
  <c r="D24" i="16"/>
  <c r="C24" i="16"/>
  <c r="L24" i="16"/>
  <c r="K24" i="16"/>
  <c r="M24" i="16"/>
  <c r="N24" i="16"/>
</calcChain>
</file>

<file path=xl/sharedStrings.xml><?xml version="1.0" encoding="utf-8"?>
<sst xmlns="http://schemas.openxmlformats.org/spreadsheetml/2006/main" count="107" uniqueCount="93">
  <si>
    <r>
      <t xml:space="preserve">Ministerio de Ambiente y Energía
Sistema Nacional de Información Ambiental (SINIA)
Sistema de Indicadores Ambientales
</t>
    </r>
    <r>
      <rPr>
        <b/>
        <sz val="16"/>
        <color theme="1"/>
        <rFont val="Calibri"/>
        <family val="2"/>
        <scheme val="minor"/>
      </rPr>
      <t xml:space="preserve">
Hoja de Metadatos Estadísticos </t>
    </r>
  </si>
  <si>
    <t>I. Información técnica</t>
  </si>
  <si>
    <t>Nombre de la variable, estadística, indicador o  datos</t>
  </si>
  <si>
    <t>Área  sembrada y producción de actividades agrícolas. 2010-2022</t>
  </si>
  <si>
    <t xml:space="preserve">Descripción </t>
  </si>
  <si>
    <t xml:space="preserve">Las estadísticas de área y producción, que recopila la Secretaría Ejecutiva de Planificación Sectorial Agropecuaria (SEPSA), son generadas por las instituciones o instancias especializadas en las principales actividades productivas del país, estas son: arroz, banano, caña de azúcar, café, maíz, frijol, papa, cebolla, piña, melón, sandía, palma aceitera, naranja. Además se presentan agrupadas en cultivos agroindustriales, hortalizas, frutas frescas y granos básicos.
Desde 1989, Sepsa publica en el Boletín Estadístico Agropecuario información sobre las actividades productivas agropecuarias, algunas de ellas han sido incluidas posteriormente de acuerdo a su importancia y disponibilidad de información.
Dicho Boletín se puede consultar en el Sistema de Información del Sector Agropecuario Costarricense - InfoAgro www.infoagro.go.cr 
Los datos reportados y desagregados de área y producción de arroz, caña de azúcar, café, maíz y frijol se disponen según periodo de cosecha de la actividad.  Para las demás actividades productivas hacen referencia al año calendario correspondiente.
</t>
  </si>
  <si>
    <t>Unidades de medida</t>
  </si>
  <si>
    <t>Héctareas y toneladas métricas</t>
  </si>
  <si>
    <t>Metodología de cálculo</t>
  </si>
  <si>
    <t>Toma de datos de entidades especializadas e instituciones públicas, tales como: Corporación Arrocera Nacional (Conarroz), - Corporación Bananera Nacional (Corbana), Liga Agrícola Industrial de la Caña de Azúcar, Instituto del Café (Icafe), Consejo Nacional de Producción (CNP),  Cámara Nacional de Productores y Exportadores de Piña (Canapep), Servicio Fitosanitario del Estado (SFE) y del Ministerio de Agricultura y Ganadería (MAG).</t>
  </si>
  <si>
    <t>Clasificación según el enfoque causal  (Fuerzas motrices, presión, estado,  impacto, respuesta)</t>
  </si>
  <si>
    <t>Fuerza motriz</t>
  </si>
  <si>
    <t xml:space="preserve">Frecuencia de la medición </t>
  </si>
  <si>
    <t>anualmente</t>
  </si>
  <si>
    <t>Serie de tiempo disponible</t>
  </si>
  <si>
    <t>Desde: 2010
 Hasta:2022</t>
  </si>
  <si>
    <t>Cobertura geográfica</t>
  </si>
  <si>
    <t>(x ) Nacional
( ) Regional
( ) Provincial
( ) Cantonal
( ) Otra</t>
  </si>
  <si>
    <t xml:space="preserve">Desagregación </t>
  </si>
  <si>
    <t>Los datos están desagregados por actividad agrícola.</t>
  </si>
  <si>
    <t>Limitaciones</t>
  </si>
  <si>
    <t>La SEPSA es tomadora de información, por cuanto mantenemos una alta dependencia de la disponibilidad de los datos por parte de la fuente generadora de la información.</t>
  </si>
  <si>
    <t>¿Cómo se asegura la sostenibilidad en la medición del indicador?</t>
  </si>
  <si>
    <t>Las diversas entidades especializadas cuentan con los datos anualmente para la toma de decisiones de su representada</t>
  </si>
  <si>
    <t xml:space="preserve">Observaciones y comentarios </t>
  </si>
  <si>
    <t xml:space="preserve">II. Fuentes de información </t>
  </si>
  <si>
    <t>Institución(es) responsable(s)</t>
  </si>
  <si>
    <t>Secretaría Ejecutiva de Planificación Sectorial Agropecuaria (SEPSA)</t>
  </si>
  <si>
    <t>Tipo de fuente</t>
  </si>
  <si>
    <t xml:space="preserve">a) Censos ( )                                         b) Encuesta por muestreo ( )        c) Combinación de censo y muestreo ( )                                         d) Sondeos de opinión ( )                  e) Registro administrativo (X )             f) Sistema de Monitoreo ( )                                                            g) Estimación directa ( )                         h) Otro ( )   </t>
  </si>
  <si>
    <t>Nombre de la operación estadística, proceso o proyecto</t>
  </si>
  <si>
    <t>Área y producción</t>
  </si>
  <si>
    <t>III. Información de contacto</t>
  </si>
  <si>
    <t>Nombre del responsable del reporte</t>
  </si>
  <si>
    <t>Francini Araya Molina</t>
  </si>
  <si>
    <t>Institución</t>
  </si>
  <si>
    <t>Ministerio de Agricultura y Ganadería</t>
  </si>
  <si>
    <t>Departamento</t>
  </si>
  <si>
    <t>Correo</t>
  </si>
  <si>
    <t>faraya@mag.go.cr</t>
  </si>
  <si>
    <t>Teléfono</t>
  </si>
  <si>
    <t>2549-3402 ext. 1057</t>
  </si>
  <si>
    <t>IV. Bitácora de actualizaciones</t>
  </si>
  <si>
    <t>Fecha de la última actualización  (dd/mm/aaaa)</t>
  </si>
  <si>
    <t>15 de febrero de 2024</t>
  </si>
  <si>
    <t xml:space="preserve">Cambios en la última actualización </t>
  </si>
  <si>
    <t xml:space="preserve">Descripción de los cambios </t>
  </si>
  <si>
    <t>Se ajusta la descripción de la variable de acuerdo a los datos que se reportan.</t>
  </si>
  <si>
    <t xml:space="preserve">Autor de la última actualización </t>
  </si>
  <si>
    <t>Dennis Monge Cordero</t>
  </si>
  <si>
    <t>Costa Rica. Área sembrada de actividades agrícolas. 2010-2021.</t>
  </si>
  <si>
    <t>(hectáreas)</t>
  </si>
  <si>
    <t>Actividades</t>
  </si>
  <si>
    <t>2022a/</t>
  </si>
  <si>
    <t>Cultivos Agro Industriales</t>
  </si>
  <si>
    <t xml:space="preserve">Café </t>
  </si>
  <si>
    <t>Palma Aceitera 1/</t>
  </si>
  <si>
    <t xml:space="preserve">Caña de azúcar </t>
  </si>
  <si>
    <t>Naranja</t>
  </si>
  <si>
    <t>Frutas Frescas</t>
  </si>
  <si>
    <t>Banano 2/</t>
  </si>
  <si>
    <t>Banano consumo nacional</t>
  </si>
  <si>
    <t>Piña 3/</t>
  </si>
  <si>
    <t>Melón 3/</t>
  </si>
  <si>
    <t>Sandía 3/</t>
  </si>
  <si>
    <t>Granos Básicos</t>
  </si>
  <si>
    <t>Arroz</t>
  </si>
  <si>
    <t>Frijol</t>
  </si>
  <si>
    <t xml:space="preserve">Maíz </t>
  </si>
  <si>
    <t>Hortalizas</t>
  </si>
  <si>
    <t>Papa</t>
  </si>
  <si>
    <t>Cebolla</t>
  </si>
  <si>
    <t>Total</t>
  </si>
  <si>
    <t>a/ Dato preliminar</t>
  </si>
  <si>
    <t>1/ En el 2022 se mantiene la cifra del área sembrada del 2021 ya que al 9 de junio 2023 no está disponible</t>
  </si>
  <si>
    <t>2/ Se refiere solo al área de banano para la exportación</t>
  </si>
  <si>
    <t>3/ Se refiere al área sembrada para exportación</t>
  </si>
  <si>
    <t xml:space="preserve">Fuente: Sepsa, con información suministrada por instituciones públicas y privadas del Sector Agropecuario y Coordinadores nacionales de actividades agropecuarias </t>
  </si>
  <si>
    <t xml:space="preserve">Costa Rica. Producción de actividades agrícolas. 2010-2021. </t>
  </si>
  <si>
    <t>(toneladas métricas)</t>
  </si>
  <si>
    <t>2022/a</t>
  </si>
  <si>
    <t xml:space="preserve"> Café </t>
  </si>
  <si>
    <t xml:space="preserve"> Palma Aceitera 1/</t>
  </si>
  <si>
    <t xml:space="preserve"> Caña de azúcar 2/</t>
  </si>
  <si>
    <t xml:space="preserve"> Naranja</t>
  </si>
  <si>
    <t>Banano 3/</t>
  </si>
  <si>
    <t xml:space="preserve">Piña </t>
  </si>
  <si>
    <t>Arroz granza</t>
  </si>
  <si>
    <t xml:space="preserve">Frijol </t>
  </si>
  <si>
    <t>1/ En el 2022 se mantiene la cifra de producción del 2021 ya que al 9 de junio 2023 no está disponible</t>
  </si>
  <si>
    <t>2/ El dato del año 2019 a la  zafra 2018/19, el dato del año 2020 a la  zafra 2019/20, el dato 2021 a la zafra 2020/21 y el dato 2022 a la zafra 2021/22</t>
  </si>
  <si>
    <t>3/ Producción para exportación</t>
  </si>
  <si>
    <t>Fuente: Sepsa, con información suministrada por instituciones públicas y privadas del Sector Agropecuario y Coordinadores nacionales de actividades agropecuarias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</si>
</sst>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6"/>
      <color rgb="FFFFFFFF"/>
      <name val="Calibri"/>
      <family val="2"/>
    </font>
    <font>
      <b/>
      <sz val="12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983C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rgb="FF1983C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0" fontId="8" fillId="0" borderId="0"/>
    <xf numFmtId="0" fontId="9" fillId="0" borderId="0"/>
    <xf numFmtId="43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0" fillId="0" borderId="4" xfId="4" applyFont="1" applyBorder="1" applyAlignment="1">
      <alignment vertical="center" wrapText="1"/>
    </xf>
    <xf numFmtId="0" fontId="10" fillId="0" borderId="4" xfId="4" applyFont="1" applyBorder="1" applyAlignment="1">
      <alignment horizontal="center" vertical="center" wrapText="1"/>
    </xf>
    <xf numFmtId="0" fontId="10" fillId="4" borderId="0" xfId="2" applyFont="1" applyFill="1" applyAlignment="1">
      <alignment wrapText="1"/>
    </xf>
    <xf numFmtId="0" fontId="12" fillId="0" borderId="0" xfId="2" applyFont="1" applyAlignment="1">
      <alignment horizontal="left" indent="1"/>
    </xf>
    <xf numFmtId="0" fontId="12" fillId="0" borderId="0" xfId="2" applyFont="1" applyAlignment="1">
      <alignment horizontal="left" wrapText="1" indent="1"/>
    </xf>
    <xf numFmtId="0" fontId="10" fillId="4" borderId="6" xfId="3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4" borderId="0" xfId="7" applyFont="1" applyFill="1" applyAlignment="1">
      <alignment wrapText="1"/>
    </xf>
    <xf numFmtId="0" fontId="12" fillId="5" borderId="0" xfId="7" applyFont="1" applyFill="1" applyAlignment="1">
      <alignment horizontal="left" indent="1"/>
    </xf>
    <xf numFmtId="0" fontId="12" fillId="0" borderId="0" xfId="2" applyFont="1"/>
    <xf numFmtId="164" fontId="12" fillId="0" borderId="0" xfId="5" applyNumberFormat="1" applyFont="1" applyAlignment="1">
      <alignment wrapText="1"/>
    </xf>
    <xf numFmtId="164" fontId="10" fillId="4" borderId="0" xfId="5" applyNumberFormat="1" applyFont="1" applyFill="1" applyAlignment="1">
      <alignment wrapText="1"/>
    </xf>
    <xf numFmtId="0" fontId="12" fillId="0" borderId="0" xfId="2" applyFont="1" applyAlignment="1">
      <alignment wrapText="1"/>
    </xf>
    <xf numFmtId="164" fontId="10" fillId="4" borderId="6" xfId="5" applyNumberFormat="1" applyFont="1" applyFill="1" applyBorder="1" applyAlignment="1">
      <alignment vertical="top" wrapText="1"/>
    </xf>
    <xf numFmtId="0" fontId="12" fillId="5" borderId="0" xfId="7" applyFont="1" applyFill="1"/>
    <xf numFmtId="164" fontId="12" fillId="5" borderId="0" xfId="5" applyNumberFormat="1" applyFont="1" applyFill="1" applyAlignment="1">
      <alignment wrapText="1"/>
    </xf>
    <xf numFmtId="0" fontId="2" fillId="5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5" fillId="0" borderId="2" xfId="0" applyFont="1" applyBorder="1" applyAlignment="1">
      <alignment horizontal="left" wrapText="1"/>
    </xf>
    <xf numFmtId="0" fontId="12" fillId="0" borderId="0" xfId="2" applyFont="1" applyAlignment="1">
      <alignment horizontal="left" wrapText="1"/>
    </xf>
    <xf numFmtId="0" fontId="8" fillId="0" borderId="0" xfId="3" applyAlignment="1">
      <alignment horizontal="center" wrapText="1"/>
    </xf>
    <xf numFmtId="0" fontId="8" fillId="0" borderId="0" xfId="3" applyAlignment="1">
      <alignment horizontal="center" vertical="top" wrapText="1"/>
    </xf>
    <xf numFmtId="0" fontId="12" fillId="0" borderId="0" xfId="2" applyFont="1" applyAlignment="1">
      <alignment horizontal="justify" wrapText="1"/>
    </xf>
    <xf numFmtId="0" fontId="7" fillId="0" borderId="2" xfId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6" fillId="7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3" fillId="6" borderId="0" xfId="0" applyFont="1" applyFill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justify" vertical="top" wrapText="1"/>
    </xf>
    <xf numFmtId="0" fontId="17" fillId="5" borderId="3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 wrapText="1"/>
    </xf>
    <xf numFmtId="0" fontId="17" fillId="5" borderId="5" xfId="0" applyFont="1" applyFill="1" applyBorder="1" applyAlignment="1">
      <alignment horizontal="left" vertical="top" wrapText="1"/>
    </xf>
    <xf numFmtId="0" fontId="16" fillId="7" borderId="0" xfId="0" applyFont="1" applyFill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2" fillId="0" borderId="0" xfId="2" applyFont="1" applyAlignment="1">
      <alignment horizontal="left" wrapText="1"/>
    </xf>
    <xf numFmtId="0" fontId="10" fillId="0" borderId="0" xfId="2" applyFont="1" applyAlignment="1">
      <alignment horizontal="center" wrapText="1"/>
    </xf>
    <xf numFmtId="0" fontId="8" fillId="0" borderId="0" xfId="3" applyAlignment="1">
      <alignment horizontal="center" wrapText="1"/>
    </xf>
    <xf numFmtId="0" fontId="12" fillId="0" borderId="1" xfId="2" applyFont="1" applyBorder="1" applyAlignment="1">
      <alignment horizontal="left" wrapText="1"/>
    </xf>
    <xf numFmtId="0" fontId="10" fillId="0" borderId="0" xfId="2" applyFont="1" applyAlignment="1">
      <alignment horizontal="center" vertical="top" wrapText="1"/>
    </xf>
    <xf numFmtId="0" fontId="8" fillId="0" borderId="0" xfId="3" applyAlignment="1">
      <alignment horizontal="center" vertical="top" wrapText="1"/>
    </xf>
    <xf numFmtId="0" fontId="12" fillId="0" borderId="0" xfId="2" applyFont="1" applyAlignment="1">
      <alignment horizontal="justify" wrapText="1"/>
    </xf>
  </cellXfs>
  <cellStyles count="9">
    <cellStyle name="Hipervínculo" xfId="1" builtinId="8"/>
    <cellStyle name="Millares 2" xfId="5" xr:uid="{00000000-0005-0000-0000-000001000000}"/>
    <cellStyle name="Millares 2 3" xfId="6" xr:uid="{00000000-0005-0000-0000-000002000000}"/>
    <cellStyle name="Millares 9 5 5" xfId="8" xr:uid="{00000000-0005-0000-0000-000003000000}"/>
    <cellStyle name="Normal" xfId="0" builtinId="0"/>
    <cellStyle name="Normal 2 5" xfId="2" xr:uid="{00000000-0005-0000-0000-000005000000}"/>
    <cellStyle name="Normal 24 3" xfId="7" xr:uid="{00000000-0005-0000-0000-000006000000}"/>
    <cellStyle name="Normal 24 5" xfId="3" xr:uid="{00000000-0005-0000-0000-000007000000}"/>
    <cellStyle name="Normal_Libro2a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Cuadro 1. Área sembrada de actividades agrícolas. Año 2010-2022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42062554680665"/>
          <c:y val="0.21602870813397129"/>
          <c:w val="0.83523818897637792"/>
          <c:h val="0.47143848346707856"/>
        </c:manualLayout>
      </c:layout>
      <c:lineChart>
        <c:grouping val="standard"/>
        <c:varyColors val="0"/>
        <c:ser>
          <c:idx val="0"/>
          <c:order val="1"/>
          <c:tx>
            <c:strRef>
              <c:f>'BIOSE  3.1'!$B$24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'BIOSE  3.1'!$C$5:$O$5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2022a/</c:v>
                </c:pt>
              </c:strCache>
            </c:strRef>
          </c:cat>
          <c:val>
            <c:numRef>
              <c:f>'BIOSE  3.1'!$C$24:$O$24</c:f>
              <c:numCache>
                <c:formatCode>_(* #,##0_);_(* \(#,##0\);_(* "-"??_);_(@_)</c:formatCode>
                <c:ptCount val="13"/>
                <c:pt idx="0">
                  <c:v>436290.1</c:v>
                </c:pt>
                <c:pt idx="1">
                  <c:v>450988.6</c:v>
                </c:pt>
                <c:pt idx="2">
                  <c:v>440337.6</c:v>
                </c:pt>
                <c:pt idx="3">
                  <c:v>440002.1</c:v>
                </c:pt>
                <c:pt idx="4">
                  <c:v>440248.6</c:v>
                </c:pt>
                <c:pt idx="5">
                  <c:v>416925.4</c:v>
                </c:pt>
                <c:pt idx="6">
                  <c:v>423173</c:v>
                </c:pt>
                <c:pt idx="7">
                  <c:v>404003.1</c:v>
                </c:pt>
                <c:pt idx="8">
                  <c:v>417854.88899999997</c:v>
                </c:pt>
                <c:pt idx="9">
                  <c:v>404468.973</c:v>
                </c:pt>
                <c:pt idx="10">
                  <c:v>403374.28</c:v>
                </c:pt>
                <c:pt idx="11">
                  <c:v>401833.14</c:v>
                </c:pt>
                <c:pt idx="12">
                  <c:v>396719.14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2F-460B-A33B-950BF8CAB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935152"/>
        <c:axId val="36093057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'BIOSE  3.1'!$B$24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'BIOSE  3.1'!$C$5:$O$5</c15:sqref>
                        </c15:formulaRef>
                      </c:ext>
                    </c:extLst>
                    <c:strCache>
                      <c:ptCount val="13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2022a/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'BIOSE  3.1'!$C$24:$O$24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3"/>
                      <c:pt idx="0">
                        <c:v>436290.1</c:v>
                      </c:pt>
                      <c:pt idx="1">
                        <c:v>450988.6</c:v>
                      </c:pt>
                      <c:pt idx="2">
                        <c:v>440337.6</c:v>
                      </c:pt>
                      <c:pt idx="3">
                        <c:v>440002.1</c:v>
                      </c:pt>
                      <c:pt idx="4">
                        <c:v>440248.6</c:v>
                      </c:pt>
                      <c:pt idx="5">
                        <c:v>416925.4</c:v>
                      </c:pt>
                      <c:pt idx="6">
                        <c:v>423173</c:v>
                      </c:pt>
                      <c:pt idx="7">
                        <c:v>404003.1</c:v>
                      </c:pt>
                      <c:pt idx="8">
                        <c:v>417854.88899999997</c:v>
                      </c:pt>
                      <c:pt idx="9">
                        <c:v>404468.973</c:v>
                      </c:pt>
                      <c:pt idx="10">
                        <c:v>403374.28</c:v>
                      </c:pt>
                      <c:pt idx="11">
                        <c:v>401833.14</c:v>
                      </c:pt>
                      <c:pt idx="12">
                        <c:v>396719.14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72F-460B-A33B-950BF8CAB9BE}"/>
                  </c:ext>
                </c:extLst>
              </c15:ser>
            </c15:filteredLineSeries>
          </c:ext>
        </c:extLst>
      </c:lineChart>
      <c:catAx>
        <c:axId val="36093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930576"/>
        <c:crosses val="autoZero"/>
        <c:auto val="1"/>
        <c:lblAlgn val="ctr"/>
        <c:lblOffset val="100"/>
        <c:noMultiLvlLbl val="0"/>
      </c:catAx>
      <c:valAx>
        <c:axId val="3609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93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aseline="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 b="0" i="0" baseline="0">
                <a:effectLst/>
              </a:rPr>
              <a:t>Cuadro 2. Producción de actividades agrícolas. Año 2010-2022</a:t>
            </a:r>
            <a:endParaRPr lang="es-C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53958880139982"/>
          <c:y val="0.1761951219512195"/>
          <c:w val="0.8099048556430446"/>
          <c:h val="0.5298756801741245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'BIOSE  3.1'!$C$33:$O$33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2022/a</c:v>
                </c:pt>
              </c:strCache>
            </c:strRef>
          </c:cat>
          <c:val>
            <c:numRef>
              <c:f>'BIOSE  3.1'!$C$52:$O$52</c:f>
              <c:numCache>
                <c:formatCode>_(* #,##0_);_(* \(#,##0\);_(* "-"??_);_(@_)</c:formatCode>
                <c:ptCount val="13"/>
                <c:pt idx="0">
                  <c:v>10324662.6</c:v>
                </c:pt>
                <c:pt idx="1">
                  <c:v>10208170.1</c:v>
                </c:pt>
                <c:pt idx="2">
                  <c:v>11196750.699999999</c:v>
                </c:pt>
                <c:pt idx="3">
                  <c:v>11566316.1</c:v>
                </c:pt>
                <c:pt idx="4">
                  <c:v>11866658.6</c:v>
                </c:pt>
                <c:pt idx="5">
                  <c:v>11369290.5</c:v>
                </c:pt>
                <c:pt idx="6">
                  <c:v>12225661.6</c:v>
                </c:pt>
                <c:pt idx="7">
                  <c:v>12391540</c:v>
                </c:pt>
                <c:pt idx="8">
                  <c:v>11812066.4138832</c:v>
                </c:pt>
                <c:pt idx="9">
                  <c:v>11614146.993799999</c:v>
                </c:pt>
                <c:pt idx="10">
                  <c:v>11610726.847612001</c:v>
                </c:pt>
                <c:pt idx="11">
                  <c:v>11839937.373104</c:v>
                </c:pt>
                <c:pt idx="12">
                  <c:v>11467521.51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2-4808-8E39-14A83E37B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24480"/>
        <c:axId val="426700352"/>
      </c:lineChart>
      <c:catAx>
        <c:axId val="4267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700352"/>
        <c:crosses val="autoZero"/>
        <c:auto val="1"/>
        <c:lblAlgn val="ctr"/>
        <c:lblOffset val="100"/>
        <c:noMultiLvlLbl val="0"/>
      </c:catAx>
      <c:valAx>
        <c:axId val="426700352"/>
        <c:scaling>
          <c:orientation val="minMax"/>
          <c:min val="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7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127635</xdr:colOff>
      <xdr:row>4</xdr:row>
      <xdr:rowOff>158114</xdr:rowOff>
    </xdr:from>
    <xdr:to>
      <xdr:col>22</xdr:col>
      <xdr:colOff>148167</xdr:colOff>
      <xdr:row>23</xdr:row>
      <xdr:rowOff>158749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99DB304-6605-4299-8F73-2821BBA90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133350</xdr:colOff>
      <xdr:row>32</xdr:row>
      <xdr:rowOff>66675</xdr:rowOff>
    </xdr:from>
    <xdr:to>
      <xdr:col>21</xdr:col>
      <xdr:colOff>400050</xdr:colOff>
      <xdr:row>52</xdr:row>
      <xdr:rowOff>28574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58354092-65F8-4672-8E43-2B954A06F15C}"/>
            </a:ext>
            <a:ext uri="{147F2762-F138-4A5C-976F-8EAC2B608ADB}">
              <a16:predDERef xmlns:a16="http://schemas.microsoft.com/office/drawing/2014/main" pred="{699DB304-6605-4299-8F73-2821BBA90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0.31667</cdr:x>
      <cdr:y>0.71292</cdr:y>
    </cdr:from>
    <cdr:to>
      <cdr:x>0.51667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595FD13E-03BC-49AA-BC83-C9FC2088D623}"/>
            </a:ext>
          </a:extLst>
        </cdr:cNvPr>
        <cdr:cNvSpPr txBox="1"/>
      </cdr:nvSpPr>
      <cdr:spPr>
        <a:xfrm xmlns:a="http://schemas.openxmlformats.org/drawingml/2006/main">
          <a:off x="1447800" y="22860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0.01174</cdr:x>
      <cdr:y>0.78754</cdr:y>
    </cdr:from>
    <cdr:to>
      <cdr:x>0.96843</cdr:x>
      <cdr:y>0.94168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BD91A9CA-A1DB-4789-9B7F-7AF716C340CD}"/>
            </a:ext>
          </a:extLst>
        </cdr:cNvPr>
        <cdr:cNvSpPr txBox="1"/>
      </cdr:nvSpPr>
      <cdr:spPr>
        <a:xfrm xmlns:a="http://schemas.openxmlformats.org/drawingml/2006/main">
          <a:off x="62864" y="3001026"/>
          <a:ext cx="5122627" cy="58735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none" rtlCol="0" anchor="t"/>
        <a:lstStyle xmlns:a="http://schemas.openxmlformats.org/drawingml/2006/main"/>
        <a:p xmlns:a="http://schemas.openxmlformats.org/drawingml/2006/main">
          <a:pPr algn="l"/>
          <a:r>
            <a:rPr lang="es-CR" sz="900"/>
            <a:t>Fuente: Sepsa, con información suministrada por instituciones públicas y privadas del Sector </a:t>
          </a:r>
        </a:p>
        <a:p xmlns:a="http://schemas.openxmlformats.org/drawingml/2006/main">
          <a:pPr algn="l"/>
          <a:r>
            <a:rPr lang="es-CR" sz="900"/>
            <a:t>Agropecuario y Coordinadores nacionales de actividades agropecuarias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0.02708</cdr:x>
      <cdr:y>0.81463</cdr:y>
    </cdr:from>
    <cdr:to>
      <cdr:x>0.99167</cdr:x>
      <cdr:y>0.96585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096BA234-2B90-4AC4-AF70-7ACA44CA32E5}"/>
            </a:ext>
          </a:extLst>
        </cdr:cNvPr>
        <cdr:cNvSpPr txBox="1"/>
      </cdr:nvSpPr>
      <cdr:spPr>
        <a:xfrm xmlns:a="http://schemas.openxmlformats.org/drawingml/2006/main">
          <a:off x="123826" y="3181350"/>
          <a:ext cx="4410074" cy="5905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/>
        <a:lstStyle xmlns:a="http://schemas.openxmlformats.org/drawingml/2006/main"/>
        <a:p xmlns:a="http://schemas.openxmlformats.org/drawingml/2006/main">
          <a:r>
            <a:rPr lang="es-C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Sepsa, con información suministrada por instituciones públicas y privadas del Sector </a:t>
          </a:r>
          <a:r>
            <a:rPr lang="es-CR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Agropecuario y Coordinadores nacionales de actividades agropecuarias</a:t>
          </a:r>
          <a:endParaRPr lang="es-CR" sz="900">
            <a:effectLst/>
          </a:endParaRPr>
        </a:p>
        <a:p xmlns:a="http://schemas.openxmlformats.org/drawingml/2006/main">
          <a:pPr algn="l"/>
          <a:endParaRPr lang="es-CR" sz="9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9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raya@mag.go.c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workbookViewId="0">
      <selection activeCell="B38" sqref="B38:D38"/>
    </sheetView>
  </sheetViews>
  <sheetFormatPr defaultColWidth="11.42578125" defaultRowHeight="14.45"/>
  <cols>
    <col min="1" max="1" width="28.28515625" customWidth="1"/>
    <col min="3" max="3" width="23.85546875" customWidth="1"/>
    <col min="4" max="4" width="70.28515625" customWidth="1"/>
  </cols>
  <sheetData>
    <row r="1" spans="1:4">
      <c r="A1" s="1"/>
      <c r="B1" s="1"/>
      <c r="C1" s="1"/>
      <c r="D1" s="1"/>
    </row>
    <row r="2" spans="1:4" ht="144" customHeight="1">
      <c r="A2" s="58" t="s">
        <v>0</v>
      </c>
      <c r="B2" s="58"/>
      <c r="C2" s="58"/>
      <c r="D2" s="58"/>
    </row>
    <row r="3" spans="1:4" ht="21">
      <c r="A3" s="60"/>
      <c r="B3" s="60"/>
      <c r="C3" s="60"/>
      <c r="D3" s="1"/>
    </row>
    <row r="4" spans="1:4" ht="21">
      <c r="A4" s="66" t="s">
        <v>1</v>
      </c>
      <c r="B4" s="66"/>
      <c r="C4" s="66"/>
      <c r="D4" s="66"/>
    </row>
    <row r="5" spans="1:4" ht="21">
      <c r="A5" s="29"/>
      <c r="B5" s="29"/>
      <c r="C5" s="29"/>
      <c r="D5" s="1"/>
    </row>
    <row r="6" spans="1:4" ht="30.95">
      <c r="A6" s="2" t="s">
        <v>2</v>
      </c>
      <c r="B6" s="61" t="s">
        <v>3</v>
      </c>
      <c r="C6" s="61"/>
      <c r="D6" s="61"/>
    </row>
    <row r="7" spans="1:4" ht="171.95" customHeight="1">
      <c r="A7" s="2" t="s">
        <v>4</v>
      </c>
      <c r="B7" s="62" t="s">
        <v>5</v>
      </c>
      <c r="C7" s="62"/>
      <c r="D7" s="62"/>
    </row>
    <row r="8" spans="1:4" ht="15.6">
      <c r="A8" s="3" t="s">
        <v>6</v>
      </c>
      <c r="B8" s="38" t="s">
        <v>7</v>
      </c>
      <c r="C8" s="38"/>
      <c r="D8" s="38"/>
    </row>
    <row r="9" spans="1:4" ht="77.45" customHeight="1">
      <c r="A9" s="2" t="s">
        <v>8</v>
      </c>
      <c r="B9" s="62" t="s">
        <v>9</v>
      </c>
      <c r="C9" s="62"/>
      <c r="D9" s="62"/>
    </row>
    <row r="10" spans="1:4" ht="62.1">
      <c r="A10" s="28" t="s">
        <v>10</v>
      </c>
      <c r="B10" s="63" t="s">
        <v>11</v>
      </c>
      <c r="C10" s="64"/>
      <c r="D10" s="65"/>
    </row>
    <row r="11" spans="1:4" ht="15.6">
      <c r="A11" s="2" t="s">
        <v>12</v>
      </c>
      <c r="B11" s="61" t="s">
        <v>13</v>
      </c>
      <c r="C11" s="61"/>
      <c r="D11" s="61"/>
    </row>
    <row r="12" spans="1:4" ht="38.450000000000003" customHeight="1">
      <c r="A12" s="2" t="s">
        <v>14</v>
      </c>
      <c r="B12" s="38" t="s">
        <v>15</v>
      </c>
      <c r="C12" s="38"/>
      <c r="D12" s="38"/>
    </row>
    <row r="13" spans="1:4" ht="46.9" customHeight="1">
      <c r="A13" s="2" t="s">
        <v>16</v>
      </c>
      <c r="B13" s="52" t="s">
        <v>17</v>
      </c>
      <c r="C13" s="52"/>
      <c r="D13" s="52"/>
    </row>
    <row r="14" spans="1:4" ht="15.6">
      <c r="A14" s="2" t="s">
        <v>18</v>
      </c>
      <c r="B14" s="59" t="s">
        <v>19</v>
      </c>
      <c r="C14" s="59"/>
      <c r="D14" s="59"/>
    </row>
    <row r="15" spans="1:4" ht="33" customHeight="1">
      <c r="A15" s="2" t="s">
        <v>20</v>
      </c>
      <c r="B15" s="67" t="s">
        <v>21</v>
      </c>
      <c r="C15" s="68"/>
      <c r="D15" s="68"/>
    </row>
    <row r="16" spans="1:4" ht="46.5">
      <c r="A16" s="2" t="s">
        <v>22</v>
      </c>
      <c r="B16" s="52" t="s">
        <v>23</v>
      </c>
      <c r="C16" s="52"/>
      <c r="D16" s="52"/>
    </row>
    <row r="17" spans="1:4" ht="15.6">
      <c r="A17" s="2" t="s">
        <v>24</v>
      </c>
      <c r="B17" s="52"/>
      <c r="C17" s="52"/>
      <c r="D17" s="52"/>
    </row>
    <row r="18" spans="1:4">
      <c r="A18" s="53"/>
      <c r="B18" s="53"/>
      <c r="C18" s="53"/>
      <c r="D18" s="53"/>
    </row>
    <row r="19" spans="1:4" ht="21">
      <c r="A19" s="51" t="s">
        <v>25</v>
      </c>
      <c r="B19" s="51"/>
      <c r="C19" s="51"/>
      <c r="D19" s="51"/>
    </row>
    <row r="20" spans="1:4" ht="21">
      <c r="A20" s="4"/>
      <c r="B20" s="4"/>
      <c r="C20" s="4"/>
      <c r="D20" s="5"/>
    </row>
    <row r="21" spans="1:4">
      <c r="A21" s="6" t="s">
        <v>26</v>
      </c>
      <c r="B21" s="38" t="s">
        <v>27</v>
      </c>
      <c r="C21" s="38"/>
      <c r="D21" s="38"/>
    </row>
    <row r="22" spans="1:4" ht="48" customHeight="1">
      <c r="A22" s="7" t="s">
        <v>28</v>
      </c>
      <c r="B22" s="54" t="s">
        <v>29</v>
      </c>
      <c r="C22" s="55"/>
      <c r="D22" s="56"/>
    </row>
    <row r="23" spans="1:4" ht="29.1">
      <c r="A23" s="8" t="s">
        <v>30</v>
      </c>
      <c r="B23" s="50" t="s">
        <v>31</v>
      </c>
      <c r="C23" s="50"/>
      <c r="D23" s="50"/>
    </row>
    <row r="24" spans="1:4">
      <c r="A24" s="9"/>
      <c r="B24" s="10"/>
      <c r="C24" s="10"/>
      <c r="D24" s="10"/>
    </row>
    <row r="25" spans="1:4" ht="21">
      <c r="A25" s="51" t="s">
        <v>32</v>
      </c>
      <c r="B25" s="51"/>
      <c r="C25" s="51"/>
      <c r="D25" s="51"/>
    </row>
    <row r="26" spans="1:4" ht="21">
      <c r="A26" s="11"/>
      <c r="B26" s="11"/>
      <c r="C26" s="11"/>
      <c r="D26" s="11"/>
    </row>
    <row r="27" spans="1:4" ht="29.1">
      <c r="A27" s="6" t="s">
        <v>33</v>
      </c>
      <c r="B27" s="38" t="s">
        <v>34</v>
      </c>
      <c r="C27" s="38"/>
      <c r="D27" s="38"/>
    </row>
    <row r="28" spans="1:4">
      <c r="A28" s="6" t="s">
        <v>35</v>
      </c>
      <c r="B28" s="38" t="s">
        <v>36</v>
      </c>
      <c r="C28" s="38"/>
      <c r="D28" s="38"/>
    </row>
    <row r="29" spans="1:4">
      <c r="A29" s="6" t="s">
        <v>37</v>
      </c>
      <c r="B29" s="38" t="s">
        <v>27</v>
      </c>
      <c r="C29" s="38"/>
      <c r="D29" s="38"/>
    </row>
    <row r="30" spans="1:4">
      <c r="A30" s="6" t="s">
        <v>38</v>
      </c>
      <c r="B30" s="37" t="s">
        <v>39</v>
      </c>
      <c r="C30" s="38"/>
      <c r="D30" s="38"/>
    </row>
    <row r="31" spans="1:4" ht="15" customHeight="1">
      <c r="A31" s="6" t="s">
        <v>40</v>
      </c>
      <c r="B31" s="39" t="s">
        <v>41</v>
      </c>
      <c r="C31" s="40"/>
      <c r="D31" s="41"/>
    </row>
    <row r="33" spans="1:4" ht="21">
      <c r="A33" s="43" t="s">
        <v>42</v>
      </c>
      <c r="B33" s="43"/>
      <c r="C33" s="43"/>
      <c r="D33" s="43"/>
    </row>
    <row r="34" spans="1:4">
      <c r="A34" s="30"/>
      <c r="B34" s="30"/>
      <c r="C34" s="30"/>
      <c r="D34" s="31"/>
    </row>
    <row r="35" spans="1:4" ht="29.1">
      <c r="A35" s="32" t="s">
        <v>43</v>
      </c>
      <c r="B35" s="44" t="s">
        <v>44</v>
      </c>
      <c r="C35" s="45"/>
      <c r="D35" s="46"/>
    </row>
    <row r="36" spans="1:4" ht="29.1">
      <c r="A36" s="32" t="s">
        <v>45</v>
      </c>
      <c r="B36" s="44"/>
      <c r="C36" s="45"/>
      <c r="D36" s="46"/>
    </row>
    <row r="37" spans="1:4">
      <c r="A37" s="32" t="s">
        <v>46</v>
      </c>
      <c r="B37" s="44" t="s">
        <v>47</v>
      </c>
      <c r="C37" s="45"/>
      <c r="D37" s="46"/>
    </row>
    <row r="38" spans="1:4">
      <c r="A38" s="32" t="s">
        <v>48</v>
      </c>
      <c r="B38" s="47" t="s">
        <v>49</v>
      </c>
      <c r="C38" s="48"/>
      <c r="D38" s="49"/>
    </row>
    <row r="40" spans="1:4" ht="27" customHeight="1">
      <c r="A40" s="42"/>
      <c r="B40" s="42"/>
      <c r="C40" s="42"/>
      <c r="D40" s="42"/>
    </row>
    <row r="41" spans="1:4" ht="14.45" customHeight="1">
      <c r="B41" s="57"/>
      <c r="C41" s="57"/>
      <c r="D41" s="57"/>
    </row>
  </sheetData>
  <mergeCells count="33">
    <mergeCell ref="B41:D41"/>
    <mergeCell ref="A2:D2"/>
    <mergeCell ref="B14:D14"/>
    <mergeCell ref="A3:C3"/>
    <mergeCell ref="B6:D6"/>
    <mergeCell ref="B7:D7"/>
    <mergeCell ref="B8:D8"/>
    <mergeCell ref="B9:D9"/>
    <mergeCell ref="B10:D10"/>
    <mergeCell ref="B11:D11"/>
    <mergeCell ref="B12:D12"/>
    <mergeCell ref="B13:D13"/>
    <mergeCell ref="A4:D4"/>
    <mergeCell ref="B29:D29"/>
    <mergeCell ref="B15:D15"/>
    <mergeCell ref="B16:D16"/>
    <mergeCell ref="B23:D23"/>
    <mergeCell ref="A25:D25"/>
    <mergeCell ref="B27:D27"/>
    <mergeCell ref="B28:D28"/>
    <mergeCell ref="B17:D17"/>
    <mergeCell ref="A18:D18"/>
    <mergeCell ref="A19:D19"/>
    <mergeCell ref="B21:D21"/>
    <mergeCell ref="B22:D22"/>
    <mergeCell ref="B30:D30"/>
    <mergeCell ref="B31:D31"/>
    <mergeCell ref="A40:D40"/>
    <mergeCell ref="A33:D33"/>
    <mergeCell ref="B35:D35"/>
    <mergeCell ref="B36:D36"/>
    <mergeCell ref="B37:D37"/>
    <mergeCell ref="B38:D38"/>
  </mergeCells>
  <hyperlinks>
    <hyperlink ref="B30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57"/>
  <sheetViews>
    <sheetView zoomScale="90" zoomScaleNormal="90" workbookViewId="0">
      <selection activeCell="B55" sqref="B55"/>
    </sheetView>
  </sheetViews>
  <sheetFormatPr defaultColWidth="11.42578125" defaultRowHeight="14.45"/>
  <cols>
    <col min="2" max="2" width="25.28515625" customWidth="1"/>
    <col min="3" max="5" width="15.7109375" style="18" customWidth="1"/>
    <col min="6" max="6" width="14.42578125" style="18" customWidth="1"/>
    <col min="7" max="7" width="14.85546875" style="18" customWidth="1"/>
    <col min="8" max="8" width="13" style="18" customWidth="1"/>
    <col min="9" max="9" width="13.140625" style="18" customWidth="1"/>
    <col min="10" max="10" width="12.42578125" style="18" customWidth="1"/>
    <col min="11" max="11" width="12.5703125" customWidth="1"/>
    <col min="12" max="12" width="12.85546875" customWidth="1"/>
    <col min="13" max="13" width="13.140625" customWidth="1"/>
    <col min="14" max="14" width="12.28515625" customWidth="1"/>
    <col min="15" max="15" width="13.28515625" customWidth="1"/>
  </cols>
  <sheetData>
    <row r="2" spans="2:15">
      <c r="B2" s="73"/>
      <c r="C2" s="73"/>
      <c r="D2" s="73"/>
      <c r="E2" s="73"/>
      <c r="F2" s="73"/>
      <c r="G2" s="73"/>
      <c r="H2" s="73"/>
      <c r="I2" s="73"/>
      <c r="J2" s="73"/>
      <c r="K2" s="74"/>
      <c r="L2" s="74"/>
      <c r="M2" s="74"/>
      <c r="N2" s="74"/>
      <c r="O2" s="35"/>
    </row>
    <row r="3" spans="2:15">
      <c r="B3" s="70" t="s">
        <v>50</v>
      </c>
      <c r="C3" s="70"/>
      <c r="D3" s="70"/>
      <c r="E3" s="70"/>
      <c r="F3" s="70"/>
      <c r="G3" s="70"/>
      <c r="H3" s="70"/>
      <c r="I3" s="70"/>
      <c r="J3" s="70"/>
      <c r="K3" s="71"/>
      <c r="L3" s="71"/>
      <c r="M3" s="71"/>
      <c r="N3" s="71"/>
      <c r="O3" s="34"/>
    </row>
    <row r="4" spans="2:15">
      <c r="B4" s="70" t="s">
        <v>51</v>
      </c>
      <c r="C4" s="70"/>
      <c r="D4" s="70"/>
      <c r="E4" s="70"/>
      <c r="F4" s="70"/>
      <c r="G4" s="70"/>
      <c r="H4" s="70"/>
      <c r="I4" s="70"/>
      <c r="J4" s="70"/>
      <c r="K4" s="71"/>
      <c r="L4" s="71"/>
      <c r="M4" s="71"/>
      <c r="N4" s="71"/>
      <c r="O4" s="34"/>
    </row>
    <row r="5" spans="2:15">
      <c r="B5" s="12" t="s">
        <v>52</v>
      </c>
      <c r="C5" s="13">
        <v>2010</v>
      </c>
      <c r="D5" s="13">
        <v>2011</v>
      </c>
      <c r="E5" s="13">
        <v>2012</v>
      </c>
      <c r="F5" s="13">
        <v>2013</v>
      </c>
      <c r="G5" s="13">
        <v>2014</v>
      </c>
      <c r="H5" s="13">
        <v>2015</v>
      </c>
      <c r="I5" s="13">
        <v>2016</v>
      </c>
      <c r="J5" s="13">
        <v>2017</v>
      </c>
      <c r="K5" s="13">
        <v>2018</v>
      </c>
      <c r="L5" s="13">
        <v>2019</v>
      </c>
      <c r="M5" s="13">
        <v>2020</v>
      </c>
      <c r="N5" s="13">
        <v>2021</v>
      </c>
      <c r="O5" s="13" t="s">
        <v>53</v>
      </c>
    </row>
    <row r="6" spans="2:15">
      <c r="B6" s="14" t="s">
        <v>54</v>
      </c>
      <c r="C6" s="23">
        <f t="shared" ref="C6:J6" si="0">SUM(C7:C10)</f>
        <v>236411</v>
      </c>
      <c r="D6" s="23">
        <f t="shared" si="0"/>
        <v>238161</v>
      </c>
      <c r="E6" s="23">
        <f t="shared" si="0"/>
        <v>235874</v>
      </c>
      <c r="F6" s="23">
        <f t="shared" si="0"/>
        <v>252602</v>
      </c>
      <c r="G6" s="23">
        <f t="shared" si="0"/>
        <v>256652</v>
      </c>
      <c r="H6" s="23">
        <f t="shared" si="0"/>
        <v>240840</v>
      </c>
      <c r="I6" s="23">
        <f t="shared" si="0"/>
        <v>245074</v>
      </c>
      <c r="J6" s="23">
        <f t="shared" si="0"/>
        <v>244639</v>
      </c>
      <c r="K6" s="23">
        <f>SUM(K7:K10)</f>
        <v>254607</v>
      </c>
      <c r="L6" s="23">
        <f>SUM(L7:L10)</f>
        <v>251737</v>
      </c>
      <c r="M6" s="23">
        <f>SUM(M7:M10)</f>
        <v>254472</v>
      </c>
      <c r="N6" s="23">
        <f>SUM(N7:N10)</f>
        <v>252565</v>
      </c>
      <c r="O6" s="23">
        <f>SUM(O7:O10)</f>
        <v>251483</v>
      </c>
    </row>
    <row r="7" spans="2:15">
      <c r="B7" s="15" t="s">
        <v>55</v>
      </c>
      <c r="C7" s="21">
        <v>98681</v>
      </c>
      <c r="D7" s="21">
        <v>98681</v>
      </c>
      <c r="E7" s="21">
        <v>93774</v>
      </c>
      <c r="F7" s="21">
        <v>93774</v>
      </c>
      <c r="G7" s="21">
        <v>93774</v>
      </c>
      <c r="H7" s="21">
        <v>84133</v>
      </c>
      <c r="I7" s="21">
        <v>84133</v>
      </c>
      <c r="J7" s="21">
        <v>84133</v>
      </c>
      <c r="K7" s="22">
        <v>93697</v>
      </c>
      <c r="L7" s="22">
        <v>93697</v>
      </c>
      <c r="M7" s="22">
        <v>93697</v>
      </c>
      <c r="N7" s="22">
        <v>93697</v>
      </c>
      <c r="O7" s="22">
        <v>93697</v>
      </c>
    </row>
    <row r="8" spans="2:15">
      <c r="B8" s="15" t="s">
        <v>56</v>
      </c>
      <c r="C8" s="21">
        <v>57000</v>
      </c>
      <c r="D8" s="21">
        <v>60000</v>
      </c>
      <c r="E8" s="21">
        <v>63500</v>
      </c>
      <c r="F8" s="21">
        <v>74512</v>
      </c>
      <c r="G8" s="21">
        <v>77750</v>
      </c>
      <c r="H8" s="21">
        <v>69426</v>
      </c>
      <c r="I8" s="21">
        <v>72456</v>
      </c>
      <c r="J8" s="21">
        <v>72856</v>
      </c>
      <c r="K8" s="22">
        <v>76910</v>
      </c>
      <c r="L8" s="22">
        <v>72410</v>
      </c>
      <c r="M8" s="22">
        <v>75610</v>
      </c>
      <c r="N8" s="22">
        <v>75700</v>
      </c>
      <c r="O8" s="22">
        <v>75700</v>
      </c>
    </row>
    <row r="9" spans="2:15">
      <c r="B9" s="15" t="s">
        <v>57</v>
      </c>
      <c r="C9" s="21">
        <v>55730</v>
      </c>
      <c r="D9" s="21">
        <v>57480</v>
      </c>
      <c r="E9" s="21">
        <v>57600</v>
      </c>
      <c r="F9" s="21">
        <v>63316</v>
      </c>
      <c r="G9" s="21">
        <v>63205</v>
      </c>
      <c r="H9" s="21">
        <v>64676</v>
      </c>
      <c r="I9" s="21">
        <v>65485</v>
      </c>
      <c r="J9" s="21">
        <v>64250</v>
      </c>
      <c r="K9" s="22">
        <v>60000</v>
      </c>
      <c r="L9" s="22">
        <v>62630</v>
      </c>
      <c r="M9" s="22">
        <v>62665</v>
      </c>
      <c r="N9" s="22">
        <v>60668</v>
      </c>
      <c r="O9" s="22">
        <v>59836</v>
      </c>
    </row>
    <row r="10" spans="2:15">
      <c r="B10" s="15" t="s">
        <v>58</v>
      </c>
      <c r="C10" s="21">
        <v>25000</v>
      </c>
      <c r="D10" s="21">
        <v>22000</v>
      </c>
      <c r="E10" s="21">
        <v>21000</v>
      </c>
      <c r="F10" s="21">
        <v>21000</v>
      </c>
      <c r="G10" s="21">
        <v>21923</v>
      </c>
      <c r="H10" s="21">
        <v>22605</v>
      </c>
      <c r="I10" s="21">
        <v>23000</v>
      </c>
      <c r="J10" s="21">
        <v>23400</v>
      </c>
      <c r="K10" s="22">
        <v>24000</v>
      </c>
      <c r="L10" s="22">
        <v>23000</v>
      </c>
      <c r="M10" s="22">
        <v>22500</v>
      </c>
      <c r="N10" s="22">
        <v>22500</v>
      </c>
      <c r="O10" s="22">
        <v>22250</v>
      </c>
    </row>
    <row r="11" spans="2:15">
      <c r="B11" s="14" t="s">
        <v>59</v>
      </c>
      <c r="C11" s="23">
        <f t="shared" ref="C11:J11" si="1">SUM(C12:C16)</f>
        <v>100114.1</v>
      </c>
      <c r="D11" s="23">
        <f t="shared" si="1"/>
        <v>97402.6</v>
      </c>
      <c r="E11" s="23">
        <f t="shared" si="1"/>
        <v>94411.6</v>
      </c>
      <c r="F11" s="23">
        <f t="shared" si="1"/>
        <v>98028.1</v>
      </c>
      <c r="G11" s="23">
        <f t="shared" si="1"/>
        <v>93855.6</v>
      </c>
      <c r="H11" s="23">
        <f t="shared" si="1"/>
        <v>94678.399999999994</v>
      </c>
      <c r="I11" s="23">
        <f t="shared" si="1"/>
        <v>97237</v>
      </c>
      <c r="J11" s="23">
        <f t="shared" si="1"/>
        <v>99062.1</v>
      </c>
      <c r="K11" s="23">
        <f>SUM(K12:K16)</f>
        <v>98520.53899999999</v>
      </c>
      <c r="L11" s="23">
        <f>SUM(L12:L16)</f>
        <v>94882.782999999996</v>
      </c>
      <c r="M11" s="23">
        <f>SUM(M12:M16)</f>
        <v>93050.3</v>
      </c>
      <c r="N11" s="23">
        <f>SUM(N12:N16)</f>
        <v>90823.9</v>
      </c>
      <c r="O11" s="23">
        <f>SUM(O12:O16)</f>
        <v>90029.1</v>
      </c>
    </row>
    <row r="12" spans="2:15">
      <c r="B12" s="15" t="s">
        <v>60</v>
      </c>
      <c r="C12" s="21">
        <v>43031</v>
      </c>
      <c r="D12" s="21">
        <v>42016</v>
      </c>
      <c r="E12" s="21">
        <v>41426</v>
      </c>
      <c r="F12" s="21">
        <v>42841</v>
      </c>
      <c r="G12" s="21">
        <v>42916</v>
      </c>
      <c r="H12" s="21">
        <v>43024</v>
      </c>
      <c r="I12" s="21">
        <v>42410</v>
      </c>
      <c r="J12" s="21">
        <v>42921</v>
      </c>
      <c r="K12" s="22">
        <v>43050.49</v>
      </c>
      <c r="L12" s="22">
        <v>43012.53</v>
      </c>
      <c r="M12" s="22">
        <v>43443</v>
      </c>
      <c r="N12" s="22">
        <v>42512</v>
      </c>
      <c r="O12" s="22">
        <v>41871</v>
      </c>
    </row>
    <row r="13" spans="2:15">
      <c r="B13" s="15" t="s">
        <v>61</v>
      </c>
      <c r="C13" s="22">
        <f t="shared" ref="C13" si="2">+C12*10%</f>
        <v>4303.1000000000004</v>
      </c>
      <c r="D13" s="22">
        <f t="shared" ref="D13" si="3">+D12*10%</f>
        <v>4201.6000000000004</v>
      </c>
      <c r="E13" s="22">
        <f t="shared" ref="E13" si="4">+E12*10%</f>
        <v>4142.6000000000004</v>
      </c>
      <c r="F13" s="22">
        <f t="shared" ref="F13" si="5">+F12*10%</f>
        <v>4284.1000000000004</v>
      </c>
      <c r="G13" s="22">
        <f t="shared" ref="G13:J13" si="6">+G12*10%</f>
        <v>4291.6000000000004</v>
      </c>
      <c r="H13" s="22">
        <f t="shared" si="6"/>
        <v>4302.4000000000005</v>
      </c>
      <c r="I13" s="22">
        <f t="shared" si="6"/>
        <v>4241</v>
      </c>
      <c r="J13" s="22">
        <f t="shared" si="6"/>
        <v>4292.1000000000004</v>
      </c>
      <c r="K13" s="22">
        <f>+K12*10%</f>
        <v>4305.049</v>
      </c>
      <c r="L13" s="22">
        <f>+L12*10%</f>
        <v>4301.2529999999997</v>
      </c>
      <c r="M13" s="22">
        <f>+M12*10%</f>
        <v>4344.3</v>
      </c>
      <c r="N13" s="22">
        <v>4307.9000000000005</v>
      </c>
      <c r="O13" s="22">
        <v>4187.1000000000004</v>
      </c>
    </row>
    <row r="14" spans="2:15">
      <c r="B14" s="15" t="s">
        <v>62</v>
      </c>
      <c r="C14" s="21">
        <v>45000</v>
      </c>
      <c r="D14" s="21">
        <v>45000</v>
      </c>
      <c r="E14" s="21">
        <v>43000</v>
      </c>
      <c r="F14" s="21">
        <v>45000</v>
      </c>
      <c r="G14" s="21">
        <v>40000</v>
      </c>
      <c r="H14" s="21">
        <v>40000</v>
      </c>
      <c r="I14" s="21">
        <v>43000</v>
      </c>
      <c r="J14" s="21">
        <v>44450</v>
      </c>
      <c r="K14" s="22">
        <v>43500</v>
      </c>
      <c r="L14" s="22">
        <v>40000</v>
      </c>
      <c r="M14" s="22">
        <v>40000</v>
      </c>
      <c r="N14" s="22">
        <v>40000</v>
      </c>
      <c r="O14" s="22">
        <v>40000</v>
      </c>
    </row>
    <row r="15" spans="2:15">
      <c r="B15" s="15" t="s">
        <v>63</v>
      </c>
      <c r="C15" s="21">
        <v>6591</v>
      </c>
      <c r="D15" s="21">
        <v>5122</v>
      </c>
      <c r="E15" s="21">
        <v>4590</v>
      </c>
      <c r="F15" s="21">
        <v>4569</v>
      </c>
      <c r="G15" s="21">
        <v>5086</v>
      </c>
      <c r="H15" s="21">
        <v>5566</v>
      </c>
      <c r="I15" s="21">
        <v>5163</v>
      </c>
      <c r="J15" s="21">
        <v>4903</v>
      </c>
      <c r="K15" s="22">
        <v>4437</v>
      </c>
      <c r="L15" s="22">
        <v>4107</v>
      </c>
      <c r="M15" s="22">
        <v>3394</v>
      </c>
      <c r="N15" s="22">
        <v>2147</v>
      </c>
      <c r="O15" s="22">
        <v>2274</v>
      </c>
    </row>
    <row r="16" spans="2:15">
      <c r="B16" s="15" t="s">
        <v>64</v>
      </c>
      <c r="C16" s="21">
        <v>1189</v>
      </c>
      <c r="D16" s="21">
        <v>1063</v>
      </c>
      <c r="E16" s="21">
        <v>1253</v>
      </c>
      <c r="F16" s="21">
        <v>1334</v>
      </c>
      <c r="G16" s="21">
        <v>1562</v>
      </c>
      <c r="H16" s="21">
        <v>1786</v>
      </c>
      <c r="I16" s="21">
        <v>2423</v>
      </c>
      <c r="J16" s="21">
        <v>2496</v>
      </c>
      <c r="K16" s="22">
        <v>3228</v>
      </c>
      <c r="L16" s="22">
        <v>3462</v>
      </c>
      <c r="M16" s="22">
        <v>1869</v>
      </c>
      <c r="N16" s="22">
        <v>1857</v>
      </c>
      <c r="O16" s="22">
        <v>1697</v>
      </c>
    </row>
    <row r="17" spans="2:16">
      <c r="B17" s="14" t="s">
        <v>65</v>
      </c>
      <c r="C17" s="23">
        <f t="shared" ref="C17:J17" si="7">SUM(C18:C20)</f>
        <v>96345</v>
      </c>
      <c r="D17" s="23">
        <f t="shared" si="7"/>
        <v>111394</v>
      </c>
      <c r="E17" s="23">
        <f t="shared" si="7"/>
        <v>106254</v>
      </c>
      <c r="F17" s="23">
        <f t="shared" si="7"/>
        <v>86000</v>
      </c>
      <c r="G17" s="23">
        <f t="shared" si="7"/>
        <v>84930</v>
      </c>
      <c r="H17" s="23">
        <f t="shared" si="7"/>
        <v>76340</v>
      </c>
      <c r="I17" s="23">
        <f t="shared" si="7"/>
        <v>74717</v>
      </c>
      <c r="J17" s="23">
        <f t="shared" si="7"/>
        <v>55864</v>
      </c>
      <c r="K17" s="23">
        <f>SUM(K18:K20)</f>
        <v>59722</v>
      </c>
      <c r="L17" s="23">
        <f>SUM(L18:L20)</f>
        <v>53340</v>
      </c>
      <c r="M17" s="23">
        <f>SUM(M18:M20)</f>
        <v>51684.979999999996</v>
      </c>
      <c r="N17" s="23">
        <f>SUM(N18:N20)</f>
        <v>54120</v>
      </c>
      <c r="O17" s="23">
        <f>SUM(O18:O20)</f>
        <v>50959</v>
      </c>
    </row>
    <row r="18" spans="2:16">
      <c r="B18" s="15" t="s">
        <v>66</v>
      </c>
      <c r="C18" s="21">
        <v>66415</v>
      </c>
      <c r="D18" s="21">
        <v>81116</v>
      </c>
      <c r="E18" s="21">
        <v>77240</v>
      </c>
      <c r="F18" s="21">
        <v>59298</v>
      </c>
      <c r="G18" s="21">
        <v>57736</v>
      </c>
      <c r="H18" s="21">
        <v>48898</v>
      </c>
      <c r="I18" s="21">
        <v>48214</v>
      </c>
      <c r="J18" s="21">
        <v>33546</v>
      </c>
      <c r="K18" s="22">
        <v>38772</v>
      </c>
      <c r="L18" s="22">
        <v>33929</v>
      </c>
      <c r="M18" s="22">
        <v>32167.979999999996</v>
      </c>
      <c r="N18" s="22">
        <v>32965</v>
      </c>
      <c r="O18" s="22">
        <v>27170</v>
      </c>
      <c r="P18">
        <v>27170</v>
      </c>
    </row>
    <row r="19" spans="2:16">
      <c r="B19" s="15" t="s">
        <v>67</v>
      </c>
      <c r="C19" s="21">
        <v>20332</v>
      </c>
      <c r="D19" s="21">
        <v>22070</v>
      </c>
      <c r="E19" s="21">
        <v>21549</v>
      </c>
      <c r="F19" s="21">
        <v>20724</v>
      </c>
      <c r="G19" s="21">
        <v>20970</v>
      </c>
      <c r="H19" s="21">
        <v>23147</v>
      </c>
      <c r="I19" s="21">
        <v>21593</v>
      </c>
      <c r="J19" s="21">
        <v>17879</v>
      </c>
      <c r="K19" s="22">
        <v>17520</v>
      </c>
      <c r="L19" s="22">
        <v>16129</v>
      </c>
      <c r="M19" s="22">
        <v>16244</v>
      </c>
      <c r="N19" s="22">
        <v>17693</v>
      </c>
      <c r="O19" s="22">
        <v>20067</v>
      </c>
      <c r="P19">
        <v>20067</v>
      </c>
    </row>
    <row r="20" spans="2:16">
      <c r="B20" s="15" t="s">
        <v>68</v>
      </c>
      <c r="C20" s="21">
        <v>9598</v>
      </c>
      <c r="D20" s="21">
        <v>8208</v>
      </c>
      <c r="E20" s="21">
        <v>7465</v>
      </c>
      <c r="F20" s="21">
        <v>5978</v>
      </c>
      <c r="G20" s="21">
        <v>6224</v>
      </c>
      <c r="H20" s="21">
        <v>4295</v>
      </c>
      <c r="I20" s="21">
        <v>4910</v>
      </c>
      <c r="J20" s="21">
        <v>4439</v>
      </c>
      <c r="K20" s="22">
        <v>3430</v>
      </c>
      <c r="L20" s="22">
        <v>3282</v>
      </c>
      <c r="M20" s="22">
        <v>3273</v>
      </c>
      <c r="N20" s="22">
        <v>3462</v>
      </c>
      <c r="O20" s="22">
        <v>3722</v>
      </c>
      <c r="P20">
        <v>3722</v>
      </c>
    </row>
    <row r="21" spans="2:16">
      <c r="B21" s="14" t="s">
        <v>69</v>
      </c>
      <c r="C21" s="23">
        <f t="shared" ref="C21:J21" si="8">+C22+C23</f>
        <v>3420</v>
      </c>
      <c r="D21" s="23">
        <f t="shared" si="8"/>
        <v>4031</v>
      </c>
      <c r="E21" s="23">
        <f t="shared" si="8"/>
        <v>3798</v>
      </c>
      <c r="F21" s="23">
        <f t="shared" si="8"/>
        <v>3372</v>
      </c>
      <c r="G21" s="23">
        <f t="shared" si="8"/>
        <v>4811</v>
      </c>
      <c r="H21" s="23">
        <f t="shared" si="8"/>
        <v>5067</v>
      </c>
      <c r="I21" s="23">
        <f t="shared" si="8"/>
        <v>6145</v>
      </c>
      <c r="J21" s="23">
        <f t="shared" si="8"/>
        <v>4438</v>
      </c>
      <c r="K21" s="23">
        <f>+K22+K23</f>
        <v>5005.3500000000004</v>
      </c>
      <c r="L21" s="23">
        <f>+L22+L23</f>
        <v>4509.1900000000005</v>
      </c>
      <c r="M21" s="23">
        <f>+M22+M23</f>
        <v>4167</v>
      </c>
      <c r="N21" s="23">
        <f>+N22+N23</f>
        <v>4324.24</v>
      </c>
      <c r="O21" s="23">
        <f>+O22+O23</f>
        <v>4248.04</v>
      </c>
    </row>
    <row r="22" spans="2:16">
      <c r="B22" s="16" t="s">
        <v>70</v>
      </c>
      <c r="C22" s="24">
        <v>2233</v>
      </c>
      <c r="D22" s="24">
        <v>2674</v>
      </c>
      <c r="E22" s="24">
        <v>2740</v>
      </c>
      <c r="F22" s="24">
        <v>2125</v>
      </c>
      <c r="G22" s="24">
        <v>3392</v>
      </c>
      <c r="H22" s="24">
        <v>3674</v>
      </c>
      <c r="I22" s="24">
        <v>3967</v>
      </c>
      <c r="J22" s="24">
        <v>3218</v>
      </c>
      <c r="K22" s="22">
        <v>3682.02</v>
      </c>
      <c r="L22" s="22">
        <v>3328.05</v>
      </c>
      <c r="M22" s="22">
        <v>2880</v>
      </c>
      <c r="N22" s="22">
        <v>3081.44</v>
      </c>
      <c r="O22" s="22">
        <v>2963.04</v>
      </c>
    </row>
    <row r="23" spans="2:16">
      <c r="B23" s="16" t="s">
        <v>71</v>
      </c>
      <c r="C23" s="24">
        <v>1187</v>
      </c>
      <c r="D23" s="24">
        <v>1357</v>
      </c>
      <c r="E23" s="24">
        <v>1058</v>
      </c>
      <c r="F23" s="24">
        <v>1247</v>
      </c>
      <c r="G23" s="24">
        <v>1419</v>
      </c>
      <c r="H23" s="24">
        <v>1393</v>
      </c>
      <c r="I23" s="24">
        <v>2178</v>
      </c>
      <c r="J23" s="24">
        <v>1220</v>
      </c>
      <c r="K23" s="22">
        <v>1323.33</v>
      </c>
      <c r="L23" s="22">
        <v>1181.1400000000001</v>
      </c>
      <c r="M23" s="22">
        <v>1287</v>
      </c>
      <c r="N23" s="22">
        <v>1242.8</v>
      </c>
      <c r="O23" s="22">
        <v>1285</v>
      </c>
    </row>
    <row r="24" spans="2:16">
      <c r="B24" s="17" t="s">
        <v>72</v>
      </c>
      <c r="C24" s="25">
        <f t="shared" ref="C24:J24" si="9">+C21+C17+C11+C6</f>
        <v>436290.1</v>
      </c>
      <c r="D24" s="25">
        <f t="shared" si="9"/>
        <v>450988.6</v>
      </c>
      <c r="E24" s="25">
        <f t="shared" si="9"/>
        <v>440337.6</v>
      </c>
      <c r="F24" s="25">
        <f t="shared" si="9"/>
        <v>440002.1</v>
      </c>
      <c r="G24" s="25">
        <f t="shared" si="9"/>
        <v>440248.6</v>
      </c>
      <c r="H24" s="25">
        <f t="shared" si="9"/>
        <v>416925.4</v>
      </c>
      <c r="I24" s="25">
        <f t="shared" si="9"/>
        <v>423173</v>
      </c>
      <c r="J24" s="25">
        <f t="shared" si="9"/>
        <v>404003.1</v>
      </c>
      <c r="K24" s="25">
        <f>+K21+K17+K11+K6</f>
        <v>417854.88899999997</v>
      </c>
      <c r="L24" s="25">
        <f>+L21+L17+L11+L6</f>
        <v>404468.973</v>
      </c>
      <c r="M24" s="25">
        <f>+M21+M17+M11+M6</f>
        <v>403374.28</v>
      </c>
      <c r="N24" s="25">
        <f>+N21+N17+N11+N6</f>
        <v>401833.14</v>
      </c>
      <c r="O24" s="25">
        <f>+O21+O17+O11+O6</f>
        <v>396719.14</v>
      </c>
    </row>
    <row r="25" spans="2:16">
      <c r="B25" s="75" t="s">
        <v>73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36"/>
    </row>
    <row r="26" spans="2:16" ht="21" customHeight="1">
      <c r="B26" s="69" t="s">
        <v>74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33"/>
    </row>
    <row r="27" spans="2:16">
      <c r="B27" t="s">
        <v>75</v>
      </c>
    </row>
    <row r="28" spans="2:16">
      <c r="B28" t="s">
        <v>76</v>
      </c>
    </row>
    <row r="29" spans="2:16">
      <c r="B29" t="s">
        <v>77</v>
      </c>
    </row>
    <row r="30" spans="2:16">
      <c r="B30" s="70"/>
      <c r="C30" s="70"/>
      <c r="D30" s="70"/>
      <c r="E30" s="70"/>
      <c r="F30" s="70"/>
      <c r="G30" s="70"/>
      <c r="H30" s="70"/>
      <c r="I30" s="70"/>
      <c r="J30" s="70"/>
      <c r="K30" s="71"/>
      <c r="L30" s="71"/>
      <c r="M30" s="71"/>
      <c r="N30" s="71"/>
      <c r="O30" s="34"/>
    </row>
    <row r="31" spans="2:16">
      <c r="B31" s="70" t="s">
        <v>78</v>
      </c>
      <c r="C31" s="70"/>
      <c r="D31" s="70"/>
      <c r="E31" s="70"/>
      <c r="F31" s="70"/>
      <c r="G31" s="70"/>
      <c r="H31" s="70"/>
      <c r="I31" s="70"/>
      <c r="J31" s="70"/>
      <c r="K31" s="71"/>
      <c r="L31" s="71"/>
      <c r="M31" s="71"/>
      <c r="N31" s="71"/>
      <c r="O31" s="34"/>
    </row>
    <row r="32" spans="2:16">
      <c r="B32" s="70" t="s">
        <v>79</v>
      </c>
      <c r="C32" s="70"/>
      <c r="D32" s="70"/>
      <c r="E32" s="70"/>
      <c r="F32" s="70"/>
      <c r="G32" s="70"/>
      <c r="H32" s="70"/>
      <c r="I32" s="70"/>
      <c r="J32" s="70"/>
      <c r="K32" s="71"/>
      <c r="L32" s="71"/>
      <c r="M32" s="71"/>
      <c r="N32" s="71"/>
      <c r="O32" s="34"/>
    </row>
    <row r="33" spans="2:15">
      <c r="B33" s="12" t="s">
        <v>52</v>
      </c>
      <c r="C33" s="13">
        <v>2010</v>
      </c>
      <c r="D33" s="13">
        <v>2011</v>
      </c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  <c r="O33" s="13" t="s">
        <v>80</v>
      </c>
    </row>
    <row r="34" spans="2:15">
      <c r="B34" s="19" t="s">
        <v>54</v>
      </c>
      <c r="C34" s="23">
        <f t="shared" ref="C34" si="10">SUM(C35:C38)</f>
        <v>5483960</v>
      </c>
      <c r="D34" s="23">
        <f t="shared" ref="D34:J34" si="11">SUM(D35:D38)</f>
        <v>5154352</v>
      </c>
      <c r="E34" s="23">
        <f t="shared" si="11"/>
        <v>6055875</v>
      </c>
      <c r="F34" s="23">
        <f t="shared" si="11"/>
        <v>6399357</v>
      </c>
      <c r="G34" s="23">
        <f t="shared" si="11"/>
        <v>5957585</v>
      </c>
      <c r="H34" s="23">
        <f t="shared" si="11"/>
        <v>5785413</v>
      </c>
      <c r="I34" s="23">
        <f t="shared" si="11"/>
        <v>6019035</v>
      </c>
      <c r="J34" s="23">
        <f t="shared" si="11"/>
        <v>5990326</v>
      </c>
      <c r="K34" s="23">
        <f>SUM(K35:K38)</f>
        <v>5827820</v>
      </c>
      <c r="L34" s="23">
        <f>SUM(L35:L38)</f>
        <v>5817513</v>
      </c>
      <c r="M34" s="23">
        <f>SUM(M35:M38)</f>
        <v>5912976</v>
      </c>
      <c r="N34" s="23">
        <f>SUM(N35:N38)</f>
        <v>5925974</v>
      </c>
      <c r="O34" s="23">
        <f>SUM(O35:O38)</f>
        <v>5706630</v>
      </c>
    </row>
    <row r="35" spans="2:15">
      <c r="B35" s="15" t="s">
        <v>81</v>
      </c>
      <c r="C35" s="26">
        <v>511428</v>
      </c>
      <c r="D35" s="26">
        <v>526753</v>
      </c>
      <c r="E35" s="26">
        <v>658873</v>
      </c>
      <c r="F35" s="26">
        <v>404309</v>
      </c>
      <c r="G35" s="26">
        <v>509131</v>
      </c>
      <c r="H35" s="26">
        <v>476656</v>
      </c>
      <c r="I35" s="26">
        <v>540362</v>
      </c>
      <c r="J35" s="26">
        <v>517506</v>
      </c>
      <c r="K35" s="27">
        <v>449105</v>
      </c>
      <c r="L35" s="27">
        <v>483358</v>
      </c>
      <c r="M35" s="27">
        <v>442878</v>
      </c>
      <c r="N35" s="27">
        <v>549450</v>
      </c>
      <c r="O35" s="27">
        <v>429587</v>
      </c>
    </row>
    <row r="36" spans="2:15">
      <c r="B36" s="15" t="s">
        <v>82</v>
      </c>
      <c r="C36" s="26">
        <v>985800</v>
      </c>
      <c r="D36" s="26">
        <v>1050000</v>
      </c>
      <c r="E36" s="26">
        <v>1111250</v>
      </c>
      <c r="F36" s="26">
        <v>1303960</v>
      </c>
      <c r="G36" s="26">
        <v>884406</v>
      </c>
      <c r="H36" s="26">
        <v>816000</v>
      </c>
      <c r="I36" s="26">
        <v>1089448</v>
      </c>
      <c r="J36" s="26">
        <v>1095800</v>
      </c>
      <c r="K36" s="27">
        <v>1087800</v>
      </c>
      <c r="L36" s="27">
        <v>1081800</v>
      </c>
      <c r="M36" s="27">
        <v>1156000</v>
      </c>
      <c r="N36" s="27">
        <v>1161995</v>
      </c>
      <c r="O36" s="27">
        <v>1161995</v>
      </c>
    </row>
    <row r="37" spans="2:15">
      <c r="B37" s="15" t="s">
        <v>83</v>
      </c>
      <c r="C37" s="26">
        <v>3734732</v>
      </c>
      <c r="D37" s="26">
        <v>3418193</v>
      </c>
      <c r="E37" s="26">
        <v>4005752</v>
      </c>
      <c r="F37" s="26">
        <v>4411088</v>
      </c>
      <c r="G37" s="26">
        <v>4344048</v>
      </c>
      <c r="H37" s="26">
        <v>4265913</v>
      </c>
      <c r="I37" s="26">
        <v>4158370</v>
      </c>
      <c r="J37" s="26">
        <v>4142143</v>
      </c>
      <c r="K37" s="27">
        <v>4054141</v>
      </c>
      <c r="L37" s="27">
        <v>4025447</v>
      </c>
      <c r="M37" s="27">
        <v>4092123</v>
      </c>
      <c r="N37" s="27">
        <v>3995020</v>
      </c>
      <c r="O37" s="27">
        <v>3897888</v>
      </c>
    </row>
    <row r="38" spans="2:15">
      <c r="B38" s="15" t="s">
        <v>84</v>
      </c>
      <c r="C38" s="26">
        <v>252000</v>
      </c>
      <c r="D38" s="26">
        <v>159406</v>
      </c>
      <c r="E38" s="26">
        <v>280000</v>
      </c>
      <c r="F38" s="26">
        <v>280000</v>
      </c>
      <c r="G38" s="26">
        <v>220000</v>
      </c>
      <c r="H38" s="26">
        <v>226844</v>
      </c>
      <c r="I38" s="26">
        <v>230855</v>
      </c>
      <c r="J38" s="26">
        <v>234877</v>
      </c>
      <c r="K38" s="27">
        <v>236774</v>
      </c>
      <c r="L38" s="27">
        <v>226908</v>
      </c>
      <c r="M38" s="27">
        <v>221975</v>
      </c>
      <c r="N38" s="27">
        <v>219509</v>
      </c>
      <c r="O38" s="27">
        <v>217160</v>
      </c>
    </row>
    <row r="39" spans="2:15">
      <c r="B39" s="19" t="s">
        <v>59</v>
      </c>
      <c r="C39" s="23">
        <f t="shared" ref="C39:J39" si="12">SUM(C40:C44)</f>
        <v>4450684.5999999996</v>
      </c>
      <c r="D39" s="23">
        <f t="shared" si="12"/>
        <v>4643907.0999999996</v>
      </c>
      <c r="E39" s="23">
        <f t="shared" si="12"/>
        <v>4790294.7</v>
      </c>
      <c r="F39" s="23">
        <f t="shared" si="12"/>
        <v>4828446.0999999996</v>
      </c>
      <c r="G39" s="23">
        <f t="shared" si="12"/>
        <v>5543253.5999999996</v>
      </c>
      <c r="H39" s="23">
        <f t="shared" si="12"/>
        <v>5230709.5</v>
      </c>
      <c r="I39" s="23">
        <f t="shared" si="12"/>
        <v>5843519.5999999996</v>
      </c>
      <c r="J39" s="23">
        <f t="shared" si="12"/>
        <v>6113044</v>
      </c>
      <c r="K39" s="23">
        <f>SUM(K40:K44)</f>
        <v>5673063.8895999994</v>
      </c>
      <c r="L39" s="23">
        <f>SUM(L40:L44)</f>
        <v>5503232.4961040001</v>
      </c>
      <c r="M39" s="23">
        <f>SUM(M40:M44)</f>
        <v>5416816.7999999998</v>
      </c>
      <c r="N39" s="23">
        <f>SUM(N40:N44)</f>
        <v>5618744.4000000004</v>
      </c>
      <c r="O39" s="23">
        <f>SUM(O40:O44)</f>
        <v>5512460</v>
      </c>
    </row>
    <row r="40" spans="2:15">
      <c r="B40" s="15" t="s">
        <v>85</v>
      </c>
      <c r="C40" s="26">
        <v>2019826</v>
      </c>
      <c r="D40" s="26">
        <v>2125201</v>
      </c>
      <c r="E40" s="26">
        <v>2136437</v>
      </c>
      <c r="F40" s="26">
        <v>2064051</v>
      </c>
      <c r="G40" s="26">
        <v>2195736</v>
      </c>
      <c r="H40" s="26">
        <v>2008155</v>
      </c>
      <c r="I40" s="26">
        <v>2417876</v>
      </c>
      <c r="J40" s="26">
        <v>2553420</v>
      </c>
      <c r="K40" s="22">
        <v>2258699</v>
      </c>
      <c r="L40" s="22">
        <v>2191711</v>
      </c>
      <c r="M40" s="22">
        <v>2386901</v>
      </c>
      <c r="N40" s="22">
        <v>2336666</v>
      </c>
      <c r="O40" s="22">
        <v>2267500</v>
      </c>
    </row>
    <row r="41" spans="2:15">
      <c r="B41" s="15" t="s">
        <v>61</v>
      </c>
      <c r="C41" s="27">
        <f t="shared" ref="C41:K41" si="13">+C40*10%</f>
        <v>201982.6</v>
      </c>
      <c r="D41" s="27">
        <f t="shared" si="13"/>
        <v>212520.1</v>
      </c>
      <c r="E41" s="27">
        <f t="shared" si="13"/>
        <v>213643.7</v>
      </c>
      <c r="F41" s="27">
        <f t="shared" si="13"/>
        <v>206405.1</v>
      </c>
      <c r="G41" s="27">
        <f t="shared" si="13"/>
        <v>219573.6</v>
      </c>
      <c r="H41" s="27">
        <f t="shared" si="13"/>
        <v>200815.5</v>
      </c>
      <c r="I41" s="27">
        <f t="shared" si="13"/>
        <v>241787.6</v>
      </c>
      <c r="J41" s="27">
        <f t="shared" si="13"/>
        <v>255342</v>
      </c>
      <c r="K41" s="27">
        <f t="shared" si="13"/>
        <v>225869.90000000002</v>
      </c>
      <c r="L41" s="27">
        <v>219050.08880400003</v>
      </c>
      <c r="M41" s="27">
        <v>238469.80000000002</v>
      </c>
      <c r="N41" s="27">
        <v>232433.40000000002</v>
      </c>
      <c r="O41" s="27">
        <v>226750</v>
      </c>
    </row>
    <row r="42" spans="2:15">
      <c r="B42" s="15" t="s">
        <v>86</v>
      </c>
      <c r="C42" s="26">
        <v>1975715</v>
      </c>
      <c r="D42" s="26">
        <v>2093094</v>
      </c>
      <c r="E42" s="26">
        <v>2246569</v>
      </c>
      <c r="F42" s="26">
        <v>2366647</v>
      </c>
      <c r="G42" s="26">
        <v>2877982</v>
      </c>
      <c r="H42" s="26">
        <v>2771577</v>
      </c>
      <c r="I42" s="26">
        <v>2930661</v>
      </c>
      <c r="J42" s="26">
        <v>3056445</v>
      </c>
      <c r="K42" s="27">
        <v>2908723.9896</v>
      </c>
      <c r="L42" s="27">
        <v>2802712.4073000005</v>
      </c>
      <c r="M42" s="27">
        <v>2648138</v>
      </c>
      <c r="N42" s="27">
        <v>2938237</v>
      </c>
      <c r="O42" s="27">
        <v>2909750</v>
      </c>
    </row>
    <row r="43" spans="2:15">
      <c r="B43" s="15" t="s">
        <v>63</v>
      </c>
      <c r="C43" s="26">
        <v>198921</v>
      </c>
      <c r="D43" s="26">
        <v>160810</v>
      </c>
      <c r="E43" s="26">
        <v>132017</v>
      </c>
      <c r="F43" s="26">
        <v>125682</v>
      </c>
      <c r="G43" s="26">
        <v>184455</v>
      </c>
      <c r="H43" s="26">
        <v>177724</v>
      </c>
      <c r="I43" s="26">
        <v>150261</v>
      </c>
      <c r="J43" s="26">
        <v>141073</v>
      </c>
      <c r="K43" s="27">
        <v>143015</v>
      </c>
      <c r="L43" s="27">
        <v>124853</v>
      </c>
      <c r="M43" s="27">
        <v>82764</v>
      </c>
      <c r="N43" s="27">
        <v>53482</v>
      </c>
      <c r="O43" s="27">
        <v>52228</v>
      </c>
    </row>
    <row r="44" spans="2:15">
      <c r="B44" s="15" t="s">
        <v>64</v>
      </c>
      <c r="C44" s="26">
        <v>54240</v>
      </c>
      <c r="D44" s="26">
        <v>52282</v>
      </c>
      <c r="E44" s="26">
        <v>61628</v>
      </c>
      <c r="F44" s="26">
        <v>65661</v>
      </c>
      <c r="G44" s="26">
        <v>65507</v>
      </c>
      <c r="H44" s="26">
        <v>72438</v>
      </c>
      <c r="I44" s="26">
        <v>102934</v>
      </c>
      <c r="J44" s="26">
        <v>106764</v>
      </c>
      <c r="K44" s="27">
        <v>136756</v>
      </c>
      <c r="L44" s="27">
        <v>164906</v>
      </c>
      <c r="M44" s="27">
        <v>60544</v>
      </c>
      <c r="N44" s="27">
        <v>57926</v>
      </c>
      <c r="O44" s="27">
        <v>56232</v>
      </c>
    </row>
    <row r="45" spans="2:15">
      <c r="B45" s="19" t="s">
        <v>65</v>
      </c>
      <c r="C45" s="23">
        <f t="shared" ref="C45:J45" si="14">SUM(C46:C48)</f>
        <v>299367</v>
      </c>
      <c r="D45" s="23">
        <f t="shared" si="14"/>
        <v>313189</v>
      </c>
      <c r="E45" s="23">
        <f t="shared" si="14"/>
        <v>245900</v>
      </c>
      <c r="F45" s="23">
        <f t="shared" si="14"/>
        <v>252931</v>
      </c>
      <c r="G45" s="23">
        <f t="shared" si="14"/>
        <v>250703</v>
      </c>
      <c r="H45" s="23">
        <f t="shared" si="14"/>
        <v>220664</v>
      </c>
      <c r="I45" s="23">
        <f t="shared" si="14"/>
        <v>229947</v>
      </c>
      <c r="J45" s="23">
        <f t="shared" si="14"/>
        <v>168188</v>
      </c>
      <c r="K45" s="23">
        <f>SUM(K46:K48)</f>
        <v>176971.52428320001</v>
      </c>
      <c r="L45" s="23">
        <f>SUM(L46:L48)</f>
        <v>169440.49769599998</v>
      </c>
      <c r="M45" s="23">
        <f>SUM(M46:M48)</f>
        <v>163092.81761199996</v>
      </c>
      <c r="N45" s="23">
        <f>SUM(N46:N48)</f>
        <v>169604.86310399999</v>
      </c>
      <c r="O45" s="23">
        <f>SUM(O46:O48)</f>
        <v>124970</v>
      </c>
    </row>
    <row r="46" spans="2:15">
      <c r="B46" s="20" t="s">
        <v>87</v>
      </c>
      <c r="C46" s="26">
        <v>267772</v>
      </c>
      <c r="D46" s="26">
        <v>278975</v>
      </c>
      <c r="E46" s="26">
        <v>214308</v>
      </c>
      <c r="F46" s="26">
        <v>224570</v>
      </c>
      <c r="G46" s="26">
        <v>224157</v>
      </c>
      <c r="H46" s="26">
        <v>195744</v>
      </c>
      <c r="I46" s="26">
        <v>203931</v>
      </c>
      <c r="J46" s="26">
        <v>152180</v>
      </c>
      <c r="K46" s="27">
        <v>159473.85428319999</v>
      </c>
      <c r="L46" s="27">
        <v>154681.79769599997</v>
      </c>
      <c r="M46" s="27">
        <v>146571.06371199997</v>
      </c>
      <c r="N46" s="27">
        <v>151017.86310399999</v>
      </c>
      <c r="O46" s="27">
        <v>103740</v>
      </c>
    </row>
    <row r="47" spans="2:15">
      <c r="B47" s="20" t="s">
        <v>88</v>
      </c>
      <c r="C47" s="26">
        <v>12830</v>
      </c>
      <c r="D47" s="26">
        <v>15713</v>
      </c>
      <c r="E47" s="26">
        <v>14269</v>
      </c>
      <c r="F47" s="26">
        <v>14856</v>
      </c>
      <c r="G47" s="26">
        <v>16116</v>
      </c>
      <c r="H47" s="26">
        <v>16848</v>
      </c>
      <c r="I47" s="26">
        <v>16474</v>
      </c>
      <c r="J47" s="26">
        <v>9143</v>
      </c>
      <c r="K47" s="27">
        <v>11845.815000000002</v>
      </c>
      <c r="L47" s="27">
        <v>9612</v>
      </c>
      <c r="M47" s="27">
        <v>10972.143900000001</v>
      </c>
      <c r="N47" s="27">
        <v>12561</v>
      </c>
      <c r="O47" s="27">
        <v>14524</v>
      </c>
    </row>
    <row r="48" spans="2:15">
      <c r="B48" s="20" t="s">
        <v>68</v>
      </c>
      <c r="C48" s="26">
        <v>18765</v>
      </c>
      <c r="D48" s="26">
        <v>18501</v>
      </c>
      <c r="E48" s="26">
        <v>17323</v>
      </c>
      <c r="F48" s="26">
        <v>13505</v>
      </c>
      <c r="G48" s="26">
        <v>10430</v>
      </c>
      <c r="H48" s="26">
        <v>8072</v>
      </c>
      <c r="I48" s="26">
        <v>9542</v>
      </c>
      <c r="J48" s="26">
        <v>6865</v>
      </c>
      <c r="K48" s="27">
        <v>5651.8549999999996</v>
      </c>
      <c r="L48" s="27">
        <v>5146.7</v>
      </c>
      <c r="M48" s="27">
        <v>5549.61</v>
      </c>
      <c r="N48" s="27">
        <v>6026</v>
      </c>
      <c r="O48" s="27">
        <v>6706</v>
      </c>
    </row>
    <row r="49" spans="2:15">
      <c r="B49" s="19" t="s">
        <v>69</v>
      </c>
      <c r="C49" s="23">
        <f t="shared" ref="C49:J49" si="15">+C50+C51</f>
        <v>90651</v>
      </c>
      <c r="D49" s="23">
        <f t="shared" si="15"/>
        <v>96722</v>
      </c>
      <c r="E49" s="23">
        <f t="shared" si="15"/>
        <v>104681</v>
      </c>
      <c r="F49" s="23">
        <f t="shared" si="15"/>
        <v>85582</v>
      </c>
      <c r="G49" s="23">
        <f t="shared" si="15"/>
        <v>115117</v>
      </c>
      <c r="H49" s="23">
        <f t="shared" si="15"/>
        <v>132504</v>
      </c>
      <c r="I49" s="23">
        <f t="shared" si="15"/>
        <v>133160</v>
      </c>
      <c r="J49" s="23">
        <f t="shared" si="15"/>
        <v>119982</v>
      </c>
      <c r="K49" s="23">
        <f>+K50+K51</f>
        <v>134211</v>
      </c>
      <c r="L49" s="23">
        <f>+L50+L51</f>
        <v>123961</v>
      </c>
      <c r="M49" s="23">
        <f>+M50+M51</f>
        <v>117841.23</v>
      </c>
      <c r="N49" s="23">
        <f>+N50+N51</f>
        <v>125614.11</v>
      </c>
      <c r="O49" s="23">
        <f>+O50+O51</f>
        <v>123461.51000000001</v>
      </c>
    </row>
    <row r="50" spans="2:15">
      <c r="B50" s="20" t="s">
        <v>70</v>
      </c>
      <c r="C50" s="26">
        <v>55711</v>
      </c>
      <c r="D50" s="26">
        <v>59958</v>
      </c>
      <c r="E50" s="26">
        <v>69316</v>
      </c>
      <c r="F50" s="26">
        <v>49598</v>
      </c>
      <c r="G50" s="26">
        <v>76749</v>
      </c>
      <c r="H50" s="26">
        <v>90576</v>
      </c>
      <c r="I50" s="26">
        <v>97979</v>
      </c>
      <c r="J50" s="26">
        <v>82827</v>
      </c>
      <c r="K50" s="27">
        <v>93567</v>
      </c>
      <c r="L50" s="27">
        <v>83811</v>
      </c>
      <c r="M50" s="27">
        <v>76084.23</v>
      </c>
      <c r="N50" s="27">
        <v>83409.61</v>
      </c>
      <c r="O50" s="27">
        <v>77783.91</v>
      </c>
    </row>
    <row r="51" spans="2:15">
      <c r="B51" s="20" t="s">
        <v>71</v>
      </c>
      <c r="C51" s="26">
        <v>34940</v>
      </c>
      <c r="D51" s="26">
        <v>36764</v>
      </c>
      <c r="E51" s="26">
        <v>35365</v>
      </c>
      <c r="F51" s="26">
        <v>35984</v>
      </c>
      <c r="G51" s="26">
        <v>38368</v>
      </c>
      <c r="H51" s="26">
        <v>41928</v>
      </c>
      <c r="I51" s="26">
        <v>35181</v>
      </c>
      <c r="J51" s="26">
        <v>37155</v>
      </c>
      <c r="K51" s="27">
        <v>40644</v>
      </c>
      <c r="L51" s="27">
        <v>40150</v>
      </c>
      <c r="M51" s="27">
        <v>41757</v>
      </c>
      <c r="N51" s="27">
        <v>42204.5</v>
      </c>
      <c r="O51" s="27">
        <v>45677.599999999999</v>
      </c>
    </row>
    <row r="52" spans="2:15">
      <c r="B52" s="17" t="s">
        <v>72</v>
      </c>
      <c r="C52" s="25">
        <f t="shared" ref="C52:J52" si="16">+C49+C45+C39+C34</f>
        <v>10324662.6</v>
      </c>
      <c r="D52" s="25">
        <f t="shared" si="16"/>
        <v>10208170.1</v>
      </c>
      <c r="E52" s="25">
        <f t="shared" si="16"/>
        <v>11196750.699999999</v>
      </c>
      <c r="F52" s="25">
        <f t="shared" si="16"/>
        <v>11566316.1</v>
      </c>
      <c r="G52" s="25">
        <f t="shared" si="16"/>
        <v>11866658.6</v>
      </c>
      <c r="H52" s="25">
        <f t="shared" si="16"/>
        <v>11369290.5</v>
      </c>
      <c r="I52" s="25">
        <f t="shared" si="16"/>
        <v>12225661.6</v>
      </c>
      <c r="J52" s="25">
        <f t="shared" si="16"/>
        <v>12391540</v>
      </c>
      <c r="K52" s="25">
        <f>+K49+K45+K39+K34</f>
        <v>11812066.4138832</v>
      </c>
      <c r="L52" s="25">
        <f>+L49+L45+L39+L34</f>
        <v>11614146.993799999</v>
      </c>
      <c r="M52" s="25">
        <f>+M49+M45+M39+M34</f>
        <v>11610726.847612001</v>
      </c>
      <c r="N52" s="25">
        <f>+N49+N45+N39+N34</f>
        <v>11839937.373104</v>
      </c>
      <c r="O52" s="25">
        <f>+O49+O45+O39+O34</f>
        <v>11467521.51</v>
      </c>
    </row>
    <row r="53" spans="2:15">
      <c r="B53" s="72" t="s">
        <v>73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33"/>
    </row>
    <row r="54" spans="2:15">
      <c r="B54" s="69" t="s">
        <v>89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33"/>
    </row>
    <row r="55" spans="2:15">
      <c r="B55" t="s">
        <v>90</v>
      </c>
    </row>
    <row r="56" spans="2:15">
      <c r="B56" t="s">
        <v>91</v>
      </c>
    </row>
    <row r="57" spans="2:15">
      <c r="B57" t="s">
        <v>92</v>
      </c>
    </row>
  </sheetData>
  <mergeCells count="10">
    <mergeCell ref="B54:N54"/>
    <mergeCell ref="B31:N31"/>
    <mergeCell ref="B32:N32"/>
    <mergeCell ref="B53:N53"/>
    <mergeCell ref="B2:N2"/>
    <mergeCell ref="B3:N3"/>
    <mergeCell ref="B4:N4"/>
    <mergeCell ref="B25:N25"/>
    <mergeCell ref="B30:N30"/>
    <mergeCell ref="B26:N2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E4DA2AF4727C4CA18377BBBACA4BE3" ma:contentTypeVersion="17" ma:contentTypeDescription="Create a new document." ma:contentTypeScope="" ma:versionID="dcfb5b14495e3f43a58e0cd6bced725d">
  <xsd:schema xmlns:xsd="http://www.w3.org/2001/XMLSchema" xmlns:xs="http://www.w3.org/2001/XMLSchema" xmlns:p="http://schemas.microsoft.com/office/2006/metadata/properties" xmlns:ns3="b5ff2461-ad11-40f5-bdb5-119dd12b9b98" xmlns:ns4="5a76a231-c93f-40f2-b7b3-b9ee7ff7ebbc" targetNamespace="http://schemas.microsoft.com/office/2006/metadata/properties" ma:root="true" ma:fieldsID="544f1a0663f2b3f95d45c57f22915638" ns3:_="" ns4:_="">
    <xsd:import namespace="b5ff2461-ad11-40f5-bdb5-119dd12b9b98"/>
    <xsd:import namespace="5a76a231-c93f-40f2-b7b3-b9ee7ff7e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2461-ad11-40f5-bdb5-119dd12b9b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6a231-c93f-40f2-b7b3-b9ee7ff7e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5ff2461-ad11-40f5-bdb5-119dd12b9b9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67118F-9DAE-421F-A777-57BB899D1280}"/>
</file>

<file path=customXml/itemProps2.xml><?xml version="1.0" encoding="utf-8"?>
<ds:datastoreItem xmlns:ds="http://schemas.openxmlformats.org/officeDocument/2006/customXml" ds:itemID="{49AD95E4-4D97-4067-8D7D-5D1DF5298F3F}"/>
</file>

<file path=customXml/itemProps3.xml><?xml version="1.0" encoding="utf-8"?>
<ds:datastoreItem xmlns:ds="http://schemas.openxmlformats.org/officeDocument/2006/customXml" ds:itemID="{20EECF55-2094-4829-97B7-A1E8A8D363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CENIGA</dc:creator>
  <cp:keywords/>
  <dc:description/>
  <cp:lastModifiedBy>Alexandra Ocampo</cp:lastModifiedBy>
  <cp:revision/>
  <dcterms:created xsi:type="dcterms:W3CDTF">2021-12-13T20:44:02Z</dcterms:created>
  <dcterms:modified xsi:type="dcterms:W3CDTF">2024-03-05T16:43:36Z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0x0101000AE4DA2AF4727C4CA18377BBBACA4BE3</vt:lpwstr>
  </property>
</Properties>
</file>